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rozpocty\pod vezi\revitalizace BD Dlouhá třída 1138_87a Havirov\"/>
    </mc:Choice>
  </mc:AlternateContent>
  <xr:revisionPtr revIDLastSave="0" documentId="8_{70A3E1A9-2D83-4F41-BFE1-5CF16778C57C}" xr6:coauthVersionLast="47" xr6:coauthVersionMax="47" xr10:uidLastSave="{00000000-0000-0000-0000-000000000000}"/>
  <bookViews>
    <workbookView xWindow="28680" yWindow="-120" windowWidth="29040" windowHeight="15840" activeTab="1" xr2:uid="{00000000-000D-0000-FFFF-FFFF00000000}"/>
  </bookViews>
  <sheets>
    <sheet name="Pokyny pro vyplnění" sheetId="11" r:id="rId1"/>
    <sheet name="Stavba" sheetId="1" r:id="rId2"/>
    <sheet name="VzorPolozky" sheetId="10" state="hidden" r:id="rId3"/>
    <sheet name="32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'32 1 Pol'!$1:$7</definedName>
    <definedName name="oadresa">Stavba!$D$6</definedName>
    <definedName name="Objednatel" localSheetId="1">Stavba!$D$5</definedName>
    <definedName name="Objekt" localSheetId="1">Stavba!$B$38</definedName>
    <definedName name="_xlnm.Print_Area" localSheetId="3">'32 1 Pol'!$A$1:$Y$666</definedName>
    <definedName name="_xlnm.Print_Area" localSheetId="1">Stavba!$A$1:$J$83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2" i="1" l="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G42" i="1"/>
  <c r="F42" i="1"/>
  <c r="G41" i="1"/>
  <c r="F41" i="1"/>
  <c r="G39" i="1"/>
  <c r="F39" i="1"/>
  <c r="G665" i="12"/>
  <c r="BA659" i="12"/>
  <c r="BA657" i="12"/>
  <c r="BA655" i="12"/>
  <c r="BA628" i="12"/>
  <c r="BA490" i="12"/>
  <c r="BA382" i="12"/>
  <c r="BA341" i="12"/>
  <c r="BA299" i="12"/>
  <c r="BA253" i="12"/>
  <c r="BA249" i="12"/>
  <c r="BA245" i="12"/>
  <c r="BA238" i="12"/>
  <c r="BA181" i="12"/>
  <c r="BA169" i="12"/>
  <c r="BA160" i="12"/>
  <c r="BA154" i="12"/>
  <c r="BA151" i="12"/>
  <c r="BA147" i="12"/>
  <c r="BA141" i="12"/>
  <c r="BA136" i="12"/>
  <c r="BA98" i="12"/>
  <c r="BA94" i="12"/>
  <c r="BA88" i="12"/>
  <c r="BA77" i="12"/>
  <c r="BA64" i="12"/>
  <c r="BA56" i="12"/>
  <c r="BA34" i="12"/>
  <c r="G9" i="12"/>
  <c r="M9" i="12" s="1"/>
  <c r="I9" i="12"/>
  <c r="I8" i="12" s="1"/>
  <c r="K9" i="12"/>
  <c r="O9" i="12"/>
  <c r="Q9" i="12"/>
  <c r="Q8" i="12" s="1"/>
  <c r="V9" i="12"/>
  <c r="G12" i="12"/>
  <c r="M12" i="12" s="1"/>
  <c r="I12" i="12"/>
  <c r="K12" i="12"/>
  <c r="O12" i="12"/>
  <c r="O8" i="12" s="1"/>
  <c r="Q12" i="12"/>
  <c r="V12" i="12"/>
  <c r="V8" i="12" s="1"/>
  <c r="G16" i="12"/>
  <c r="I16" i="12"/>
  <c r="K16" i="12"/>
  <c r="M16" i="12"/>
  <c r="O16" i="12"/>
  <c r="Q16" i="12"/>
  <c r="V16" i="12"/>
  <c r="G19" i="12"/>
  <c r="I19" i="12"/>
  <c r="K19" i="12"/>
  <c r="K8" i="12" s="1"/>
  <c r="M19" i="12"/>
  <c r="O19" i="12"/>
  <c r="Q19" i="12"/>
  <c r="V19" i="12"/>
  <c r="G22" i="12"/>
  <c r="I22" i="12"/>
  <c r="K22" i="12"/>
  <c r="M22" i="12"/>
  <c r="O22" i="12"/>
  <c r="Q22" i="12"/>
  <c r="V22" i="12"/>
  <c r="G25" i="12"/>
  <c r="M25" i="12" s="1"/>
  <c r="I25" i="12"/>
  <c r="K25" i="12"/>
  <c r="O25" i="12"/>
  <c r="Q25" i="12"/>
  <c r="V25" i="12"/>
  <c r="G28" i="12"/>
  <c r="M28" i="12" s="1"/>
  <c r="I28" i="12"/>
  <c r="K28" i="12"/>
  <c r="O28" i="12"/>
  <c r="Q28" i="12"/>
  <c r="V28" i="12"/>
  <c r="G30" i="12"/>
  <c r="M30" i="12" s="1"/>
  <c r="I30" i="12"/>
  <c r="K30" i="12"/>
  <c r="O30" i="12"/>
  <c r="Q30" i="12"/>
  <c r="V30" i="12"/>
  <c r="G33" i="12"/>
  <c r="I33" i="12"/>
  <c r="K33" i="12"/>
  <c r="M33" i="12"/>
  <c r="O33" i="12"/>
  <c r="Q33" i="12"/>
  <c r="V33" i="12"/>
  <c r="G36" i="12"/>
  <c r="I36" i="12"/>
  <c r="K36" i="12"/>
  <c r="M36" i="12"/>
  <c r="O36" i="12"/>
  <c r="Q36" i="12"/>
  <c r="V36" i="12"/>
  <c r="G39" i="12"/>
  <c r="I39" i="12"/>
  <c r="K39" i="12"/>
  <c r="M39" i="12"/>
  <c r="O39" i="12"/>
  <c r="Q39" i="12"/>
  <c r="V39" i="12"/>
  <c r="G41" i="12"/>
  <c r="G8" i="12" s="1"/>
  <c r="I41" i="12"/>
  <c r="K41" i="12"/>
  <c r="O41" i="12"/>
  <c r="Q41" i="12"/>
  <c r="V41" i="12"/>
  <c r="G43" i="12"/>
  <c r="M43" i="12" s="1"/>
  <c r="I43" i="12"/>
  <c r="K43" i="12"/>
  <c r="O43" i="12"/>
  <c r="Q43" i="12"/>
  <c r="V43" i="12"/>
  <c r="G45" i="12"/>
  <c r="K45" i="12"/>
  <c r="O45" i="12"/>
  <c r="V45" i="12"/>
  <c r="G46" i="12"/>
  <c r="I46" i="12"/>
  <c r="I45" i="12" s="1"/>
  <c r="K46" i="12"/>
  <c r="M46" i="12"/>
  <c r="M45" i="12" s="1"/>
  <c r="O46" i="12"/>
  <c r="Q46" i="12"/>
  <c r="Q45" i="12" s="1"/>
  <c r="V46" i="12"/>
  <c r="G49" i="12"/>
  <c r="O49" i="12"/>
  <c r="G50" i="12"/>
  <c r="I50" i="12"/>
  <c r="I49" i="12" s="1"/>
  <c r="K50" i="12"/>
  <c r="M50" i="12"/>
  <c r="O50" i="12"/>
  <c r="Q50" i="12"/>
  <c r="Q49" i="12" s="1"/>
  <c r="V50" i="12"/>
  <c r="V49" i="12" s="1"/>
  <c r="G53" i="12"/>
  <c r="M53" i="12" s="1"/>
  <c r="I53" i="12"/>
  <c r="K53" i="12"/>
  <c r="K49" i="12" s="1"/>
  <c r="O53" i="12"/>
  <c r="Q53" i="12"/>
  <c r="V53" i="12"/>
  <c r="G54" i="12"/>
  <c r="G55" i="12"/>
  <c r="M55" i="12" s="1"/>
  <c r="M54" i="12" s="1"/>
  <c r="I55" i="12"/>
  <c r="K55" i="12"/>
  <c r="K54" i="12" s="1"/>
  <c r="O55" i="12"/>
  <c r="O54" i="12" s="1"/>
  <c r="Q55" i="12"/>
  <c r="Q54" i="12" s="1"/>
  <c r="V55" i="12"/>
  <c r="V54" i="12" s="1"/>
  <c r="G59" i="12"/>
  <c r="I59" i="12"/>
  <c r="I54" i="12" s="1"/>
  <c r="K59" i="12"/>
  <c r="M59" i="12"/>
  <c r="O59" i="12"/>
  <c r="Q59" i="12"/>
  <c r="V59" i="12"/>
  <c r="G63" i="12"/>
  <c r="I63" i="12"/>
  <c r="K63" i="12"/>
  <c r="M63" i="12"/>
  <c r="O63" i="12"/>
  <c r="Q63" i="12"/>
  <c r="V63" i="12"/>
  <c r="G68" i="12"/>
  <c r="M68" i="12" s="1"/>
  <c r="I68" i="12"/>
  <c r="I67" i="12" s="1"/>
  <c r="K68" i="12"/>
  <c r="K67" i="12" s="1"/>
  <c r="O68" i="12"/>
  <c r="O67" i="12" s="1"/>
  <c r="Q68" i="12"/>
  <c r="Q67" i="12" s="1"/>
  <c r="V68" i="12"/>
  <c r="V67" i="12" s="1"/>
  <c r="G72" i="12"/>
  <c r="M72" i="12" s="1"/>
  <c r="I72" i="12"/>
  <c r="K72" i="12"/>
  <c r="O72" i="12"/>
  <c r="Q72" i="12"/>
  <c r="V72" i="12"/>
  <c r="G76" i="12"/>
  <c r="I76" i="12"/>
  <c r="K76" i="12"/>
  <c r="M76" i="12"/>
  <c r="O76" i="12"/>
  <c r="Q76" i="12"/>
  <c r="V76" i="12"/>
  <c r="G79" i="12"/>
  <c r="I79" i="12"/>
  <c r="K79" i="12"/>
  <c r="M79" i="12"/>
  <c r="O79" i="12"/>
  <c r="Q79" i="12"/>
  <c r="V79" i="12"/>
  <c r="G82" i="12"/>
  <c r="M82" i="12" s="1"/>
  <c r="I82" i="12"/>
  <c r="K82" i="12"/>
  <c r="O82" i="12"/>
  <c r="Q82" i="12"/>
  <c r="V82" i="12"/>
  <c r="G85" i="12"/>
  <c r="I85" i="12"/>
  <c r="K85" i="12"/>
  <c r="M85" i="12"/>
  <c r="O85" i="12"/>
  <c r="Q85" i="12"/>
  <c r="V85" i="12"/>
  <c r="G87" i="12"/>
  <c r="M87" i="12" s="1"/>
  <c r="I87" i="12"/>
  <c r="K87" i="12"/>
  <c r="O87" i="12"/>
  <c r="Q87" i="12"/>
  <c r="V87" i="12"/>
  <c r="G90" i="12"/>
  <c r="I90" i="12"/>
  <c r="K90" i="12"/>
  <c r="M90" i="12"/>
  <c r="O90" i="12"/>
  <c r="Q90" i="12"/>
  <c r="V90" i="12"/>
  <c r="G93" i="12"/>
  <c r="M93" i="12" s="1"/>
  <c r="I93" i="12"/>
  <c r="K93" i="12"/>
  <c r="O93" i="12"/>
  <c r="Q93" i="12"/>
  <c r="V93" i="12"/>
  <c r="G97" i="12"/>
  <c r="I97" i="12"/>
  <c r="K97" i="12"/>
  <c r="M97" i="12"/>
  <c r="O97" i="12"/>
  <c r="Q97" i="12"/>
  <c r="V97" i="12"/>
  <c r="G102" i="12"/>
  <c r="G101" i="12" s="1"/>
  <c r="I102" i="12"/>
  <c r="I101" i="12" s="1"/>
  <c r="K102" i="12"/>
  <c r="O102" i="12"/>
  <c r="Q102" i="12"/>
  <c r="Q101" i="12" s="1"/>
  <c r="V102" i="12"/>
  <c r="G111" i="12"/>
  <c r="M111" i="12" s="1"/>
  <c r="I111" i="12"/>
  <c r="K111" i="12"/>
  <c r="O111" i="12"/>
  <c r="O101" i="12" s="1"/>
  <c r="Q111" i="12"/>
  <c r="V111" i="12"/>
  <c r="G117" i="12"/>
  <c r="I117" i="12"/>
  <c r="K117" i="12"/>
  <c r="M117" i="12"/>
  <c r="O117" i="12"/>
  <c r="Q117" i="12"/>
  <c r="V117" i="12"/>
  <c r="G120" i="12"/>
  <c r="I120" i="12"/>
  <c r="K120" i="12"/>
  <c r="M120" i="12"/>
  <c r="O120" i="12"/>
  <c r="Q120" i="12"/>
  <c r="V120" i="12"/>
  <c r="G129" i="12"/>
  <c r="I129" i="12"/>
  <c r="K129" i="12"/>
  <c r="M129" i="12"/>
  <c r="O129" i="12"/>
  <c r="Q129" i="12"/>
  <c r="V129" i="12"/>
  <c r="G132" i="12"/>
  <c r="M132" i="12" s="1"/>
  <c r="I132" i="12"/>
  <c r="K132" i="12"/>
  <c r="O132" i="12"/>
  <c r="Q132" i="12"/>
  <c r="V132" i="12"/>
  <c r="G135" i="12"/>
  <c r="I135" i="12"/>
  <c r="K135" i="12"/>
  <c r="M135" i="12"/>
  <c r="O135" i="12"/>
  <c r="Q135" i="12"/>
  <c r="V135" i="12"/>
  <c r="V101" i="12" s="1"/>
  <c r="G140" i="12"/>
  <c r="M140" i="12" s="1"/>
  <c r="I140" i="12"/>
  <c r="K140" i="12"/>
  <c r="O140" i="12"/>
  <c r="Q140" i="12"/>
  <c r="V140" i="12"/>
  <c r="G146" i="12"/>
  <c r="I146" i="12"/>
  <c r="K146" i="12"/>
  <c r="M146" i="12"/>
  <c r="O146" i="12"/>
  <c r="Q146" i="12"/>
  <c r="V146" i="12"/>
  <c r="G150" i="12"/>
  <c r="M150" i="12" s="1"/>
  <c r="I150" i="12"/>
  <c r="K150" i="12"/>
  <c r="O150" i="12"/>
  <c r="Q150" i="12"/>
  <c r="V150" i="12"/>
  <c r="G153" i="12"/>
  <c r="I153" i="12"/>
  <c r="K153" i="12"/>
  <c r="M153" i="12"/>
  <c r="O153" i="12"/>
  <c r="Q153" i="12"/>
  <c r="V153" i="12"/>
  <c r="G159" i="12"/>
  <c r="I159" i="12"/>
  <c r="K159" i="12"/>
  <c r="K101" i="12" s="1"/>
  <c r="M159" i="12"/>
  <c r="O159" i="12"/>
  <c r="Q159" i="12"/>
  <c r="V159" i="12"/>
  <c r="G168" i="12"/>
  <c r="M168" i="12" s="1"/>
  <c r="I168" i="12"/>
  <c r="K168" i="12"/>
  <c r="O168" i="12"/>
  <c r="Q168" i="12"/>
  <c r="V168" i="12"/>
  <c r="G174" i="12"/>
  <c r="M174" i="12" s="1"/>
  <c r="I174" i="12"/>
  <c r="K174" i="12"/>
  <c r="O174" i="12"/>
  <c r="Q174" i="12"/>
  <c r="V174" i="12"/>
  <c r="G180" i="12"/>
  <c r="I180" i="12"/>
  <c r="K180" i="12"/>
  <c r="M180" i="12"/>
  <c r="O180" i="12"/>
  <c r="Q180" i="12"/>
  <c r="V180" i="12"/>
  <c r="G185" i="12"/>
  <c r="I185" i="12"/>
  <c r="K185" i="12"/>
  <c r="M185" i="12"/>
  <c r="O185" i="12"/>
  <c r="Q185" i="12"/>
  <c r="V185" i="12"/>
  <c r="G187" i="12"/>
  <c r="I187" i="12"/>
  <c r="K187" i="12"/>
  <c r="M187" i="12"/>
  <c r="O187" i="12"/>
  <c r="Q187" i="12"/>
  <c r="V187" i="12"/>
  <c r="G192" i="12"/>
  <c r="M192" i="12" s="1"/>
  <c r="I192" i="12"/>
  <c r="K192" i="12"/>
  <c r="O192" i="12"/>
  <c r="Q192" i="12"/>
  <c r="V192" i="12"/>
  <c r="G197" i="12"/>
  <c r="I197" i="12"/>
  <c r="K197" i="12"/>
  <c r="M197" i="12"/>
  <c r="O197" i="12"/>
  <c r="Q197" i="12"/>
  <c r="V197" i="12"/>
  <c r="G200" i="12"/>
  <c r="M200" i="12" s="1"/>
  <c r="I200" i="12"/>
  <c r="K200" i="12"/>
  <c r="O200" i="12"/>
  <c r="Q200" i="12"/>
  <c r="V200" i="12"/>
  <c r="G205" i="12"/>
  <c r="I205" i="12"/>
  <c r="K205" i="12"/>
  <c r="M205" i="12"/>
  <c r="O205" i="12"/>
  <c r="Q205" i="12"/>
  <c r="V205" i="12"/>
  <c r="G207" i="12"/>
  <c r="M207" i="12" s="1"/>
  <c r="I207" i="12"/>
  <c r="K207" i="12"/>
  <c r="O207" i="12"/>
  <c r="Q207" i="12"/>
  <c r="V207" i="12"/>
  <c r="G209" i="12"/>
  <c r="I209" i="12"/>
  <c r="K209" i="12"/>
  <c r="M209" i="12"/>
  <c r="O209" i="12"/>
  <c r="Q209" i="12"/>
  <c r="V209" i="12"/>
  <c r="G212" i="12"/>
  <c r="I212" i="12"/>
  <c r="K212" i="12"/>
  <c r="M212" i="12"/>
  <c r="O212" i="12"/>
  <c r="Q212" i="12"/>
  <c r="V212" i="12"/>
  <c r="G216" i="12"/>
  <c r="M216" i="12" s="1"/>
  <c r="I216" i="12"/>
  <c r="K216" i="12"/>
  <c r="O216" i="12"/>
  <c r="Q216" i="12"/>
  <c r="V216" i="12"/>
  <c r="G220" i="12"/>
  <c r="M220" i="12" s="1"/>
  <c r="I220" i="12"/>
  <c r="K220" i="12"/>
  <c r="O220" i="12"/>
  <c r="Q220" i="12"/>
  <c r="V220" i="12"/>
  <c r="G222" i="12"/>
  <c r="I222" i="12"/>
  <c r="K222" i="12"/>
  <c r="M222" i="12"/>
  <c r="O222" i="12"/>
  <c r="Q222" i="12"/>
  <c r="V222" i="12"/>
  <c r="G226" i="12"/>
  <c r="I226" i="12"/>
  <c r="K226" i="12"/>
  <c r="M226" i="12"/>
  <c r="O226" i="12"/>
  <c r="Q226" i="12"/>
  <c r="V226" i="12"/>
  <c r="G232" i="12"/>
  <c r="G231" i="12" s="1"/>
  <c r="I232" i="12"/>
  <c r="I231" i="12" s="1"/>
  <c r="K232" i="12"/>
  <c r="K231" i="12" s="1"/>
  <c r="O232" i="12"/>
  <c r="Q232" i="12"/>
  <c r="V232" i="12"/>
  <c r="V231" i="12" s="1"/>
  <c r="G236" i="12"/>
  <c r="I236" i="12"/>
  <c r="K236" i="12"/>
  <c r="M236" i="12"/>
  <c r="O236" i="12"/>
  <c r="Q236" i="12"/>
  <c r="Q231" i="12" s="1"/>
  <c r="V236" i="12"/>
  <c r="G240" i="12"/>
  <c r="M240" i="12" s="1"/>
  <c r="I240" i="12"/>
  <c r="K240" i="12"/>
  <c r="O240" i="12"/>
  <c r="Q240" i="12"/>
  <c r="V240" i="12"/>
  <c r="G244" i="12"/>
  <c r="I244" i="12"/>
  <c r="K244" i="12"/>
  <c r="M244" i="12"/>
  <c r="O244" i="12"/>
  <c r="O231" i="12" s="1"/>
  <c r="Q244" i="12"/>
  <c r="V244" i="12"/>
  <c r="G248" i="12"/>
  <c r="M248" i="12" s="1"/>
  <c r="I248" i="12"/>
  <c r="K248" i="12"/>
  <c r="O248" i="12"/>
  <c r="Q248" i="12"/>
  <c r="V248" i="12"/>
  <c r="G251" i="12"/>
  <c r="I251" i="12"/>
  <c r="G252" i="12"/>
  <c r="I252" i="12"/>
  <c r="K252" i="12"/>
  <c r="K251" i="12" s="1"/>
  <c r="M252" i="12"/>
  <c r="M251" i="12" s="1"/>
  <c r="O252" i="12"/>
  <c r="O251" i="12" s="1"/>
  <c r="Q252" i="12"/>
  <c r="Q251" i="12" s="1"/>
  <c r="V252" i="12"/>
  <c r="V251" i="12" s="1"/>
  <c r="G256" i="12"/>
  <c r="M256" i="12" s="1"/>
  <c r="I256" i="12"/>
  <c r="I255" i="12" s="1"/>
  <c r="K256" i="12"/>
  <c r="K255" i="12" s="1"/>
  <c r="O256" i="12"/>
  <c r="O255" i="12" s="1"/>
  <c r="Q256" i="12"/>
  <c r="Q255" i="12" s="1"/>
  <c r="V256" i="12"/>
  <c r="V255" i="12" s="1"/>
  <c r="G260" i="12"/>
  <c r="I260" i="12"/>
  <c r="K260" i="12"/>
  <c r="M260" i="12"/>
  <c r="O260" i="12"/>
  <c r="Q260" i="12"/>
  <c r="V260" i="12"/>
  <c r="G263" i="12"/>
  <c r="I263" i="12"/>
  <c r="K263" i="12"/>
  <c r="M263" i="12"/>
  <c r="O263" i="12"/>
  <c r="Q263" i="12"/>
  <c r="V263" i="12"/>
  <c r="G265" i="12"/>
  <c r="I265" i="12"/>
  <c r="K265" i="12"/>
  <c r="M265" i="12"/>
  <c r="O265" i="12"/>
  <c r="Q265" i="12"/>
  <c r="V265" i="12"/>
  <c r="G267" i="12"/>
  <c r="M267" i="12" s="1"/>
  <c r="I267" i="12"/>
  <c r="K267" i="12"/>
  <c r="O267" i="12"/>
  <c r="Q267" i="12"/>
  <c r="V267" i="12"/>
  <c r="G269" i="12"/>
  <c r="I269" i="12"/>
  <c r="K269" i="12"/>
  <c r="M269" i="12"/>
  <c r="O269" i="12"/>
  <c r="Q269" i="12"/>
  <c r="V269" i="12"/>
  <c r="G271" i="12"/>
  <c r="M271" i="12" s="1"/>
  <c r="I271" i="12"/>
  <c r="K271" i="12"/>
  <c r="O271" i="12"/>
  <c r="Q271" i="12"/>
  <c r="V271" i="12"/>
  <c r="G273" i="12"/>
  <c r="I273" i="12"/>
  <c r="K273" i="12"/>
  <c r="M273" i="12"/>
  <c r="O273" i="12"/>
  <c r="Q273" i="12"/>
  <c r="V273" i="12"/>
  <c r="G275" i="12"/>
  <c r="M275" i="12" s="1"/>
  <c r="I275" i="12"/>
  <c r="K275" i="12"/>
  <c r="O275" i="12"/>
  <c r="Q275" i="12"/>
  <c r="V275" i="12"/>
  <c r="I278" i="12"/>
  <c r="G279" i="12"/>
  <c r="I279" i="12"/>
  <c r="K279" i="12"/>
  <c r="K278" i="12" s="1"/>
  <c r="M279" i="12"/>
  <c r="O279" i="12"/>
  <c r="O278" i="12" s="1"/>
  <c r="Q279" i="12"/>
  <c r="Q278" i="12" s="1"/>
  <c r="V279" i="12"/>
  <c r="V278" i="12" s="1"/>
  <c r="G282" i="12"/>
  <c r="G278" i="12" s="1"/>
  <c r="I282" i="12"/>
  <c r="K282" i="12"/>
  <c r="O282" i="12"/>
  <c r="Q282" i="12"/>
  <c r="V282" i="12"/>
  <c r="G284" i="12"/>
  <c r="M284" i="12" s="1"/>
  <c r="I284" i="12"/>
  <c r="K284" i="12"/>
  <c r="O284" i="12"/>
  <c r="Q284" i="12"/>
  <c r="V284" i="12"/>
  <c r="G289" i="12"/>
  <c r="I289" i="12"/>
  <c r="K289" i="12"/>
  <c r="M289" i="12"/>
  <c r="O289" i="12"/>
  <c r="Q289" i="12"/>
  <c r="V289" i="12"/>
  <c r="G293" i="12"/>
  <c r="I293" i="12"/>
  <c r="K293" i="12"/>
  <c r="M293" i="12"/>
  <c r="O293" i="12"/>
  <c r="Q293" i="12"/>
  <c r="V293" i="12"/>
  <c r="G294" i="12"/>
  <c r="I294" i="12"/>
  <c r="K294" i="12"/>
  <c r="M294" i="12"/>
  <c r="O294" i="12"/>
  <c r="Q294" i="12"/>
  <c r="V294" i="12"/>
  <c r="G298" i="12"/>
  <c r="I298" i="12"/>
  <c r="I297" i="12" s="1"/>
  <c r="K298" i="12"/>
  <c r="K297" i="12" s="1"/>
  <c r="M298" i="12"/>
  <c r="O298" i="12"/>
  <c r="O297" i="12" s="1"/>
  <c r="Q298" i="12"/>
  <c r="Q297" i="12" s="1"/>
  <c r="V298" i="12"/>
  <c r="V297" i="12" s="1"/>
  <c r="G301" i="12"/>
  <c r="M301" i="12" s="1"/>
  <c r="I301" i="12"/>
  <c r="K301" i="12"/>
  <c r="O301" i="12"/>
  <c r="Q301" i="12"/>
  <c r="V301" i="12"/>
  <c r="G303" i="12"/>
  <c r="I303" i="12"/>
  <c r="K303" i="12"/>
  <c r="M303" i="12"/>
  <c r="O303" i="12"/>
  <c r="Q303" i="12"/>
  <c r="V303" i="12"/>
  <c r="G306" i="12"/>
  <c r="M306" i="12" s="1"/>
  <c r="I306" i="12"/>
  <c r="K306" i="12"/>
  <c r="O306" i="12"/>
  <c r="Q306" i="12"/>
  <c r="V306" i="12"/>
  <c r="G309" i="12"/>
  <c r="M309" i="12" s="1"/>
  <c r="I309" i="12"/>
  <c r="K309" i="12"/>
  <c r="O309" i="12"/>
  <c r="Q309" i="12"/>
  <c r="V309" i="12"/>
  <c r="G312" i="12"/>
  <c r="I312" i="12"/>
  <c r="K312" i="12"/>
  <c r="M312" i="12"/>
  <c r="O312" i="12"/>
  <c r="Q312" i="12"/>
  <c r="V312" i="12"/>
  <c r="G315" i="12"/>
  <c r="M315" i="12" s="1"/>
  <c r="I315" i="12"/>
  <c r="K315" i="12"/>
  <c r="O315" i="12"/>
  <c r="Q315" i="12"/>
  <c r="V315" i="12"/>
  <c r="G317" i="12"/>
  <c r="M317" i="12" s="1"/>
  <c r="I317" i="12"/>
  <c r="K317" i="12"/>
  <c r="O317" i="12"/>
  <c r="Q317" i="12"/>
  <c r="V317" i="12"/>
  <c r="G319" i="12"/>
  <c r="I319" i="12"/>
  <c r="K319" i="12"/>
  <c r="M319" i="12"/>
  <c r="O319" i="12"/>
  <c r="Q319" i="12"/>
  <c r="V319" i="12"/>
  <c r="G321" i="12"/>
  <c r="I321" i="12"/>
  <c r="K321" i="12"/>
  <c r="M321" i="12"/>
  <c r="O321" i="12"/>
  <c r="Q321" i="12"/>
  <c r="V321" i="12"/>
  <c r="G323" i="12"/>
  <c r="I323" i="12"/>
  <c r="K323" i="12"/>
  <c r="M323" i="12"/>
  <c r="O323" i="12"/>
  <c r="Q323" i="12"/>
  <c r="V323" i="12"/>
  <c r="G331" i="12"/>
  <c r="M331" i="12" s="1"/>
  <c r="I331" i="12"/>
  <c r="K331" i="12"/>
  <c r="O331" i="12"/>
  <c r="Q331" i="12"/>
  <c r="V331" i="12"/>
  <c r="G333" i="12"/>
  <c r="I333" i="12"/>
  <c r="K333" i="12"/>
  <c r="M333" i="12"/>
  <c r="O333" i="12"/>
  <c r="Q333" i="12"/>
  <c r="V333" i="12"/>
  <c r="G336" i="12"/>
  <c r="M336" i="12" s="1"/>
  <c r="I336" i="12"/>
  <c r="K336" i="12"/>
  <c r="O336" i="12"/>
  <c r="Q336" i="12"/>
  <c r="V336" i="12"/>
  <c r="G338" i="12"/>
  <c r="I338" i="12"/>
  <c r="K338" i="12"/>
  <c r="M338" i="12"/>
  <c r="O338" i="12"/>
  <c r="Q338" i="12"/>
  <c r="V338" i="12"/>
  <c r="O339" i="12"/>
  <c r="V339" i="12"/>
  <c r="G340" i="12"/>
  <c r="M340" i="12" s="1"/>
  <c r="M339" i="12" s="1"/>
  <c r="I340" i="12"/>
  <c r="I339" i="12" s="1"/>
  <c r="K340" i="12"/>
  <c r="K339" i="12" s="1"/>
  <c r="O340" i="12"/>
  <c r="Q340" i="12"/>
  <c r="Q339" i="12" s="1"/>
  <c r="V340" i="12"/>
  <c r="V342" i="12"/>
  <c r="G343" i="12"/>
  <c r="G342" i="12" s="1"/>
  <c r="I343" i="12"/>
  <c r="I342" i="12" s="1"/>
  <c r="K343" i="12"/>
  <c r="O343" i="12"/>
  <c r="Q343" i="12"/>
  <c r="V343" i="12"/>
  <c r="G345" i="12"/>
  <c r="M345" i="12" s="1"/>
  <c r="I345" i="12"/>
  <c r="K345" i="12"/>
  <c r="O345" i="12"/>
  <c r="O342" i="12" s="1"/>
  <c r="Q345" i="12"/>
  <c r="Q342" i="12" s="1"/>
  <c r="V345" i="12"/>
  <c r="G347" i="12"/>
  <c r="I347" i="12"/>
  <c r="K347" i="12"/>
  <c r="M347" i="12"/>
  <c r="O347" i="12"/>
  <c r="Q347" i="12"/>
  <c r="V347" i="12"/>
  <c r="G351" i="12"/>
  <c r="I351" i="12"/>
  <c r="K351" i="12"/>
  <c r="K342" i="12" s="1"/>
  <c r="M351" i="12"/>
  <c r="O351" i="12"/>
  <c r="Q351" i="12"/>
  <c r="V351" i="12"/>
  <c r="G353" i="12"/>
  <c r="I353" i="12"/>
  <c r="K353" i="12"/>
  <c r="M353" i="12"/>
  <c r="O353" i="12"/>
  <c r="Q353" i="12"/>
  <c r="V353" i="12"/>
  <c r="G356" i="12"/>
  <c r="M356" i="12" s="1"/>
  <c r="I356" i="12"/>
  <c r="K356" i="12"/>
  <c r="O356" i="12"/>
  <c r="Q356" i="12"/>
  <c r="V356" i="12"/>
  <c r="G359" i="12"/>
  <c r="I359" i="12"/>
  <c r="K359" i="12"/>
  <c r="M359" i="12"/>
  <c r="O359" i="12"/>
  <c r="Q359" i="12"/>
  <c r="V359" i="12"/>
  <c r="G362" i="12"/>
  <c r="I362" i="12"/>
  <c r="I361" i="12" s="1"/>
  <c r="K362" i="12"/>
  <c r="K361" i="12" s="1"/>
  <c r="M362" i="12"/>
  <c r="O362" i="12"/>
  <c r="O361" i="12" s="1"/>
  <c r="Q362" i="12"/>
  <c r="Q361" i="12" s="1"/>
  <c r="V362" i="12"/>
  <c r="G364" i="12"/>
  <c r="M364" i="12" s="1"/>
  <c r="I364" i="12"/>
  <c r="K364" i="12"/>
  <c r="O364" i="12"/>
  <c r="Q364" i="12"/>
  <c r="V364" i="12"/>
  <c r="G366" i="12"/>
  <c r="I366" i="12"/>
  <c r="K366" i="12"/>
  <c r="M366" i="12"/>
  <c r="O366" i="12"/>
  <c r="Q366" i="12"/>
  <c r="V366" i="12"/>
  <c r="G370" i="12"/>
  <c r="I370" i="12"/>
  <c r="K370" i="12"/>
  <c r="M370" i="12"/>
  <c r="O370" i="12"/>
  <c r="Q370" i="12"/>
  <c r="V370" i="12"/>
  <c r="V361" i="12" s="1"/>
  <c r="G375" i="12"/>
  <c r="M375" i="12" s="1"/>
  <c r="I375" i="12"/>
  <c r="K375" i="12"/>
  <c r="O375" i="12"/>
  <c r="Q375" i="12"/>
  <c r="V375" i="12"/>
  <c r="G380" i="12"/>
  <c r="M380" i="12" s="1"/>
  <c r="I380" i="12"/>
  <c r="K380" i="12"/>
  <c r="O380" i="12"/>
  <c r="Q380" i="12"/>
  <c r="V380" i="12"/>
  <c r="G385" i="12"/>
  <c r="I385" i="12"/>
  <c r="K385" i="12"/>
  <c r="M385" i="12"/>
  <c r="O385" i="12"/>
  <c r="Q385" i="12"/>
  <c r="V385" i="12"/>
  <c r="G389" i="12"/>
  <c r="I389" i="12"/>
  <c r="K389" i="12"/>
  <c r="M389" i="12"/>
  <c r="O389" i="12"/>
  <c r="Q389" i="12"/>
  <c r="V389" i="12"/>
  <c r="G395" i="12"/>
  <c r="I395" i="12"/>
  <c r="K395" i="12"/>
  <c r="M395" i="12"/>
  <c r="O395" i="12"/>
  <c r="Q395" i="12"/>
  <c r="V395" i="12"/>
  <c r="G398" i="12"/>
  <c r="M398" i="12" s="1"/>
  <c r="I398" i="12"/>
  <c r="K398" i="12"/>
  <c r="O398" i="12"/>
  <c r="Q398" i="12"/>
  <c r="V398" i="12"/>
  <c r="G401" i="12"/>
  <c r="I401" i="12"/>
  <c r="K401" i="12"/>
  <c r="M401" i="12"/>
  <c r="O401" i="12"/>
  <c r="Q401" i="12"/>
  <c r="V401" i="12"/>
  <c r="G403" i="12"/>
  <c r="M403" i="12" s="1"/>
  <c r="I403" i="12"/>
  <c r="K403" i="12"/>
  <c r="O403" i="12"/>
  <c r="Q403" i="12"/>
  <c r="V403" i="12"/>
  <c r="G405" i="12"/>
  <c r="I405" i="12"/>
  <c r="K405" i="12"/>
  <c r="M405" i="12"/>
  <c r="O405" i="12"/>
  <c r="Q405" i="12"/>
  <c r="V405" i="12"/>
  <c r="G408" i="12"/>
  <c r="I408" i="12"/>
  <c r="I407" i="12" s="1"/>
  <c r="K408" i="12"/>
  <c r="K407" i="12" s="1"/>
  <c r="M408" i="12"/>
  <c r="O408" i="12"/>
  <c r="Q408" i="12"/>
  <c r="Q407" i="12" s="1"/>
  <c r="V408" i="12"/>
  <c r="G410" i="12"/>
  <c r="I410" i="12"/>
  <c r="K410" i="12"/>
  <c r="M410" i="12"/>
  <c r="O410" i="12"/>
  <c r="Q410" i="12"/>
  <c r="V410" i="12"/>
  <c r="V407" i="12" s="1"/>
  <c r="G414" i="12"/>
  <c r="I414" i="12"/>
  <c r="K414" i="12"/>
  <c r="M414" i="12"/>
  <c r="O414" i="12"/>
  <c r="Q414" i="12"/>
  <c r="V414" i="12"/>
  <c r="G416" i="12"/>
  <c r="M416" i="12" s="1"/>
  <c r="I416" i="12"/>
  <c r="K416" i="12"/>
  <c r="O416" i="12"/>
  <c r="O407" i="12" s="1"/>
  <c r="Q416" i="12"/>
  <c r="V416" i="12"/>
  <c r="G418" i="12"/>
  <c r="I418" i="12"/>
  <c r="K418" i="12"/>
  <c r="M418" i="12"/>
  <c r="O418" i="12"/>
  <c r="Q418" i="12"/>
  <c r="V418" i="12"/>
  <c r="G420" i="12"/>
  <c r="I420" i="12"/>
  <c r="K420" i="12"/>
  <c r="M420" i="12"/>
  <c r="O420" i="12"/>
  <c r="Q420" i="12"/>
  <c r="V420" i="12"/>
  <c r="G422" i="12"/>
  <c r="I422" i="12"/>
  <c r="K422" i="12"/>
  <c r="M422" i="12"/>
  <c r="O422" i="12"/>
  <c r="Q422" i="12"/>
  <c r="V422" i="12"/>
  <c r="G426" i="12"/>
  <c r="M426" i="12" s="1"/>
  <c r="I426" i="12"/>
  <c r="K426" i="12"/>
  <c r="O426" i="12"/>
  <c r="Q426" i="12"/>
  <c r="V426" i="12"/>
  <c r="G428" i="12"/>
  <c r="I428" i="12"/>
  <c r="K428" i="12"/>
  <c r="M428" i="12"/>
  <c r="O428" i="12"/>
  <c r="Q428" i="12"/>
  <c r="V428" i="12"/>
  <c r="G430" i="12"/>
  <c r="M430" i="12" s="1"/>
  <c r="I430" i="12"/>
  <c r="K430" i="12"/>
  <c r="O430" i="12"/>
  <c r="Q430" i="12"/>
  <c r="V430" i="12"/>
  <c r="G432" i="12"/>
  <c r="I432" i="12"/>
  <c r="K432" i="12"/>
  <c r="M432" i="12"/>
  <c r="O432" i="12"/>
  <c r="Q432" i="12"/>
  <c r="V432" i="12"/>
  <c r="G434" i="12"/>
  <c r="M434" i="12" s="1"/>
  <c r="I434" i="12"/>
  <c r="K434" i="12"/>
  <c r="O434" i="12"/>
  <c r="Q434" i="12"/>
  <c r="V434" i="12"/>
  <c r="G437" i="12"/>
  <c r="I437" i="12"/>
  <c r="K437" i="12"/>
  <c r="M437" i="12"/>
  <c r="O437" i="12"/>
  <c r="Q437" i="12"/>
  <c r="V437" i="12"/>
  <c r="G439" i="12"/>
  <c r="I439" i="12"/>
  <c r="K439" i="12"/>
  <c r="M439" i="12"/>
  <c r="O439" i="12"/>
  <c r="Q439" i="12"/>
  <c r="V439" i="12"/>
  <c r="G441" i="12"/>
  <c r="I441" i="12"/>
  <c r="K441" i="12"/>
  <c r="M441" i="12"/>
  <c r="O441" i="12"/>
  <c r="Q441" i="12"/>
  <c r="V441" i="12"/>
  <c r="G443" i="12"/>
  <c r="V443" i="12"/>
  <c r="G444" i="12"/>
  <c r="I444" i="12"/>
  <c r="I443" i="12" s="1"/>
  <c r="K444" i="12"/>
  <c r="M444" i="12"/>
  <c r="O444" i="12"/>
  <c r="Q444" i="12"/>
  <c r="Q443" i="12" s="1"/>
  <c r="V444" i="12"/>
  <c r="G449" i="12"/>
  <c r="I449" i="12"/>
  <c r="K449" i="12"/>
  <c r="K443" i="12" s="1"/>
  <c r="M449" i="12"/>
  <c r="O449" i="12"/>
  <c r="O443" i="12" s="1"/>
  <c r="Q449" i="12"/>
  <c r="V449" i="12"/>
  <c r="G450" i="12"/>
  <c r="I450" i="12"/>
  <c r="K450" i="12"/>
  <c r="M450" i="12"/>
  <c r="O450" i="12"/>
  <c r="Q450" i="12"/>
  <c r="V450" i="12"/>
  <c r="G451" i="12"/>
  <c r="M451" i="12" s="1"/>
  <c r="I451" i="12"/>
  <c r="K451" i="12"/>
  <c r="O451" i="12"/>
  <c r="Q451" i="12"/>
  <c r="V451" i="12"/>
  <c r="I453" i="12"/>
  <c r="G454" i="12"/>
  <c r="M454" i="12" s="1"/>
  <c r="I454" i="12"/>
  <c r="K454" i="12"/>
  <c r="K453" i="12" s="1"/>
  <c r="O454" i="12"/>
  <c r="Q454" i="12"/>
  <c r="V454" i="12"/>
  <c r="V453" i="12" s="1"/>
  <c r="G456" i="12"/>
  <c r="I456" i="12"/>
  <c r="K456" i="12"/>
  <c r="M456" i="12"/>
  <c r="O456" i="12"/>
  <c r="O453" i="12" s="1"/>
  <c r="Q456" i="12"/>
  <c r="Q453" i="12" s="1"/>
  <c r="V456" i="12"/>
  <c r="G457" i="12"/>
  <c r="M457" i="12" s="1"/>
  <c r="I457" i="12"/>
  <c r="K457" i="12"/>
  <c r="O457" i="12"/>
  <c r="Q457" i="12"/>
  <c r="V457" i="12"/>
  <c r="G459" i="12"/>
  <c r="I459" i="12"/>
  <c r="K459" i="12"/>
  <c r="M459" i="12"/>
  <c r="O459" i="12"/>
  <c r="Q459" i="12"/>
  <c r="V459" i="12"/>
  <c r="G461" i="12"/>
  <c r="I461" i="12"/>
  <c r="K461" i="12"/>
  <c r="M461" i="12"/>
  <c r="O461" i="12"/>
  <c r="Q461" i="12"/>
  <c r="V461" i="12"/>
  <c r="I463" i="12"/>
  <c r="G464" i="12"/>
  <c r="M464" i="12" s="1"/>
  <c r="I464" i="12"/>
  <c r="K464" i="12"/>
  <c r="K463" i="12" s="1"/>
  <c r="O464" i="12"/>
  <c r="O463" i="12" s="1"/>
  <c r="Q464" i="12"/>
  <c r="Q463" i="12" s="1"/>
  <c r="V464" i="12"/>
  <c r="V463" i="12" s="1"/>
  <c r="G466" i="12"/>
  <c r="I466" i="12"/>
  <c r="K466" i="12"/>
  <c r="M466" i="12"/>
  <c r="O466" i="12"/>
  <c r="Q466" i="12"/>
  <c r="V466" i="12"/>
  <c r="G470" i="12"/>
  <c r="I470" i="12"/>
  <c r="K470" i="12"/>
  <c r="M470" i="12"/>
  <c r="O470" i="12"/>
  <c r="Q470" i="12"/>
  <c r="V470" i="12"/>
  <c r="G474" i="12"/>
  <c r="I474" i="12"/>
  <c r="K474" i="12"/>
  <c r="M474" i="12"/>
  <c r="O474" i="12"/>
  <c r="Q474" i="12"/>
  <c r="V474" i="12"/>
  <c r="G476" i="12"/>
  <c r="M476" i="12" s="1"/>
  <c r="I476" i="12"/>
  <c r="K476" i="12"/>
  <c r="O476" i="12"/>
  <c r="Q476" i="12"/>
  <c r="V476" i="12"/>
  <c r="G478" i="12"/>
  <c r="I478" i="12"/>
  <c r="K478" i="12"/>
  <c r="M478" i="12"/>
  <c r="O478" i="12"/>
  <c r="Q478" i="12"/>
  <c r="V478" i="12"/>
  <c r="G480" i="12"/>
  <c r="M480" i="12" s="1"/>
  <c r="I480" i="12"/>
  <c r="K480" i="12"/>
  <c r="O480" i="12"/>
  <c r="Q480" i="12"/>
  <c r="V480" i="12"/>
  <c r="G483" i="12"/>
  <c r="I483" i="12"/>
  <c r="K483" i="12"/>
  <c r="M483" i="12"/>
  <c r="O483" i="12"/>
  <c r="Q483" i="12"/>
  <c r="V483" i="12"/>
  <c r="G486" i="12"/>
  <c r="I486" i="12"/>
  <c r="I485" i="12" s="1"/>
  <c r="K486" i="12"/>
  <c r="K485" i="12" s="1"/>
  <c r="M486" i="12"/>
  <c r="O486" i="12"/>
  <c r="Q486" i="12"/>
  <c r="Q485" i="12" s="1"/>
  <c r="V486" i="12"/>
  <c r="G488" i="12"/>
  <c r="I488" i="12"/>
  <c r="K488" i="12"/>
  <c r="M488" i="12"/>
  <c r="O488" i="12"/>
  <c r="Q488" i="12"/>
  <c r="V488" i="12"/>
  <c r="V485" i="12" s="1"/>
  <c r="G493" i="12"/>
  <c r="I493" i="12"/>
  <c r="K493" i="12"/>
  <c r="M493" i="12"/>
  <c r="O493" i="12"/>
  <c r="Q493" i="12"/>
  <c r="V493" i="12"/>
  <c r="G497" i="12"/>
  <c r="M497" i="12" s="1"/>
  <c r="I497" i="12"/>
  <c r="K497" i="12"/>
  <c r="O497" i="12"/>
  <c r="Q497" i="12"/>
  <c r="V497" i="12"/>
  <c r="G500" i="12"/>
  <c r="I500" i="12"/>
  <c r="K500" i="12"/>
  <c r="M500" i="12"/>
  <c r="O500" i="12"/>
  <c r="Q500" i="12"/>
  <c r="V500" i="12"/>
  <c r="G504" i="12"/>
  <c r="I504" i="12"/>
  <c r="K504" i="12"/>
  <c r="M504" i="12"/>
  <c r="O504" i="12"/>
  <c r="O485" i="12" s="1"/>
  <c r="Q504" i="12"/>
  <c r="V504" i="12"/>
  <c r="G505" i="12"/>
  <c r="I505" i="12"/>
  <c r="K505" i="12"/>
  <c r="M505" i="12"/>
  <c r="O505" i="12"/>
  <c r="Q505" i="12"/>
  <c r="V505" i="12"/>
  <c r="G508" i="12"/>
  <c r="M508" i="12" s="1"/>
  <c r="I508" i="12"/>
  <c r="K508" i="12"/>
  <c r="O508" i="12"/>
  <c r="Q508" i="12"/>
  <c r="V508" i="12"/>
  <c r="G514" i="12"/>
  <c r="I514" i="12"/>
  <c r="K514" i="12"/>
  <c r="M514" i="12"/>
  <c r="O514" i="12"/>
  <c r="Q514" i="12"/>
  <c r="V514" i="12"/>
  <c r="G517" i="12"/>
  <c r="M517" i="12" s="1"/>
  <c r="I517" i="12"/>
  <c r="K517" i="12"/>
  <c r="O517" i="12"/>
  <c r="Q517" i="12"/>
  <c r="V517" i="12"/>
  <c r="G520" i="12"/>
  <c r="I520" i="12"/>
  <c r="K520" i="12"/>
  <c r="M520" i="12"/>
  <c r="O520" i="12"/>
  <c r="Q520" i="12"/>
  <c r="V520" i="12"/>
  <c r="G523" i="12"/>
  <c r="M523" i="12" s="1"/>
  <c r="I523" i="12"/>
  <c r="K523" i="12"/>
  <c r="O523" i="12"/>
  <c r="Q523" i="12"/>
  <c r="V523" i="12"/>
  <c r="G525" i="12"/>
  <c r="I525" i="12"/>
  <c r="K525" i="12"/>
  <c r="M525" i="12"/>
  <c r="O525" i="12"/>
  <c r="Q525" i="12"/>
  <c r="V525" i="12"/>
  <c r="G527" i="12"/>
  <c r="I527" i="12"/>
  <c r="K527" i="12"/>
  <c r="M527" i="12"/>
  <c r="O527" i="12"/>
  <c r="Q527" i="12"/>
  <c r="V527" i="12"/>
  <c r="G529" i="12"/>
  <c r="I529" i="12"/>
  <c r="K529" i="12"/>
  <c r="M529" i="12"/>
  <c r="O529" i="12"/>
  <c r="Q529" i="12"/>
  <c r="V529" i="12"/>
  <c r="G534" i="12"/>
  <c r="M534" i="12" s="1"/>
  <c r="I534" i="12"/>
  <c r="K534" i="12"/>
  <c r="O534" i="12"/>
  <c r="Q534" i="12"/>
  <c r="V534" i="12"/>
  <c r="G536" i="12"/>
  <c r="I536" i="12"/>
  <c r="K536" i="12"/>
  <c r="M536" i="12"/>
  <c r="O536" i="12"/>
  <c r="Q536" i="12"/>
  <c r="V536" i="12"/>
  <c r="G538" i="12"/>
  <c r="I538" i="12"/>
  <c r="K538" i="12"/>
  <c r="M538" i="12"/>
  <c r="O538" i="12"/>
  <c r="Q538" i="12"/>
  <c r="V538" i="12"/>
  <c r="G541" i="12"/>
  <c r="I541" i="12"/>
  <c r="K541" i="12"/>
  <c r="M541" i="12"/>
  <c r="O541" i="12"/>
  <c r="Q541" i="12"/>
  <c r="V541" i="12"/>
  <c r="G543" i="12"/>
  <c r="M543" i="12" s="1"/>
  <c r="I543" i="12"/>
  <c r="K543" i="12"/>
  <c r="O543" i="12"/>
  <c r="Q543" i="12"/>
  <c r="V543" i="12"/>
  <c r="I545" i="12"/>
  <c r="O545" i="12"/>
  <c r="Q545" i="12"/>
  <c r="G546" i="12"/>
  <c r="M546" i="12" s="1"/>
  <c r="M545" i="12" s="1"/>
  <c r="I546" i="12"/>
  <c r="K546" i="12"/>
  <c r="K545" i="12" s="1"/>
  <c r="O546" i="12"/>
  <c r="Q546" i="12"/>
  <c r="V546" i="12"/>
  <c r="V545" i="12" s="1"/>
  <c r="G551" i="12"/>
  <c r="M551" i="12" s="1"/>
  <c r="M550" i="12" s="1"/>
  <c r="I551" i="12"/>
  <c r="K551" i="12"/>
  <c r="O551" i="12"/>
  <c r="O550" i="12" s="1"/>
  <c r="Q551" i="12"/>
  <c r="V551" i="12"/>
  <c r="V550" i="12" s="1"/>
  <c r="G554" i="12"/>
  <c r="I554" i="12"/>
  <c r="I550" i="12" s="1"/>
  <c r="K554" i="12"/>
  <c r="K550" i="12" s="1"/>
  <c r="M554" i="12"/>
  <c r="O554" i="12"/>
  <c r="Q554" i="12"/>
  <c r="Q550" i="12" s="1"/>
  <c r="V554" i="12"/>
  <c r="G556" i="12"/>
  <c r="I556" i="12"/>
  <c r="K556" i="12"/>
  <c r="M556" i="12"/>
  <c r="O556" i="12"/>
  <c r="Q556" i="12"/>
  <c r="V556" i="12"/>
  <c r="G559" i="12"/>
  <c r="M559" i="12" s="1"/>
  <c r="I559" i="12"/>
  <c r="K559" i="12"/>
  <c r="K558" i="12" s="1"/>
  <c r="O559" i="12"/>
  <c r="O558" i="12" s="1"/>
  <c r="Q559" i="12"/>
  <c r="Q558" i="12" s="1"/>
  <c r="V559" i="12"/>
  <c r="V558" i="12" s="1"/>
  <c r="G560" i="12"/>
  <c r="I560" i="12"/>
  <c r="I558" i="12" s="1"/>
  <c r="K560" i="12"/>
  <c r="M560" i="12"/>
  <c r="O560" i="12"/>
  <c r="Q560" i="12"/>
  <c r="V560" i="12"/>
  <c r="G562" i="12"/>
  <c r="I562" i="12"/>
  <c r="K562" i="12"/>
  <c r="M562" i="12"/>
  <c r="O562" i="12"/>
  <c r="Q562" i="12"/>
  <c r="V562" i="12"/>
  <c r="G564" i="12"/>
  <c r="I564" i="12"/>
  <c r="K564" i="12"/>
  <c r="M564" i="12"/>
  <c r="O564" i="12"/>
  <c r="Q564" i="12"/>
  <c r="V564" i="12"/>
  <c r="G566" i="12"/>
  <c r="M566" i="12" s="1"/>
  <c r="I566" i="12"/>
  <c r="K566" i="12"/>
  <c r="O566" i="12"/>
  <c r="Q566" i="12"/>
  <c r="V566" i="12"/>
  <c r="G567" i="12"/>
  <c r="I567" i="12"/>
  <c r="K567" i="12"/>
  <c r="M567" i="12"/>
  <c r="O567" i="12"/>
  <c r="Q567" i="12"/>
  <c r="V567" i="12"/>
  <c r="G568" i="12"/>
  <c r="M568" i="12" s="1"/>
  <c r="I568" i="12"/>
  <c r="K568" i="12"/>
  <c r="O568" i="12"/>
  <c r="Q568" i="12"/>
  <c r="V568" i="12"/>
  <c r="G569" i="12"/>
  <c r="M569" i="12" s="1"/>
  <c r="I569" i="12"/>
  <c r="K569" i="12"/>
  <c r="O569" i="12"/>
  <c r="Q569" i="12"/>
  <c r="V569" i="12"/>
  <c r="G571" i="12"/>
  <c r="M571" i="12" s="1"/>
  <c r="I571" i="12"/>
  <c r="K571" i="12"/>
  <c r="O571" i="12"/>
  <c r="Q571" i="12"/>
  <c r="V571" i="12"/>
  <c r="G572" i="12"/>
  <c r="I572" i="12"/>
  <c r="K572" i="12"/>
  <c r="M572" i="12"/>
  <c r="O572" i="12"/>
  <c r="Q572" i="12"/>
  <c r="V572" i="12"/>
  <c r="G573" i="12"/>
  <c r="I573" i="12"/>
  <c r="K573" i="12"/>
  <c r="M573" i="12"/>
  <c r="O573" i="12"/>
  <c r="Q573" i="12"/>
  <c r="V573" i="12"/>
  <c r="G574" i="12"/>
  <c r="I574" i="12"/>
  <c r="K574" i="12"/>
  <c r="M574" i="12"/>
  <c r="O574" i="12"/>
  <c r="Q574" i="12"/>
  <c r="V574" i="12"/>
  <c r="G577" i="12"/>
  <c r="I577" i="12"/>
  <c r="I576" i="12" s="1"/>
  <c r="K577" i="12"/>
  <c r="M577" i="12"/>
  <c r="O577" i="12"/>
  <c r="Q577" i="12"/>
  <c r="Q576" i="12" s="1"/>
  <c r="V577" i="12"/>
  <c r="G579" i="12"/>
  <c r="I579" i="12"/>
  <c r="K579" i="12"/>
  <c r="K576" i="12" s="1"/>
  <c r="M579" i="12"/>
  <c r="O579" i="12"/>
  <c r="O576" i="12" s="1"/>
  <c r="Q579" i="12"/>
  <c r="V579" i="12"/>
  <c r="V576" i="12" s="1"/>
  <c r="G581" i="12"/>
  <c r="I581" i="12"/>
  <c r="K581" i="12"/>
  <c r="M581" i="12"/>
  <c r="O581" i="12"/>
  <c r="Q581" i="12"/>
  <c r="V581" i="12"/>
  <c r="G583" i="12"/>
  <c r="M583" i="12" s="1"/>
  <c r="I583" i="12"/>
  <c r="K583" i="12"/>
  <c r="O583" i="12"/>
  <c r="Q583" i="12"/>
  <c r="V583" i="12"/>
  <c r="G585" i="12"/>
  <c r="I585" i="12"/>
  <c r="K585" i="12"/>
  <c r="M585" i="12"/>
  <c r="O585" i="12"/>
  <c r="Q585" i="12"/>
  <c r="V585" i="12"/>
  <c r="G588" i="12"/>
  <c r="M588" i="12" s="1"/>
  <c r="I588" i="12"/>
  <c r="K588" i="12"/>
  <c r="O588" i="12"/>
  <c r="Q588" i="12"/>
  <c r="V588" i="12"/>
  <c r="G590" i="12"/>
  <c r="M590" i="12" s="1"/>
  <c r="I590" i="12"/>
  <c r="K590" i="12"/>
  <c r="O590" i="12"/>
  <c r="Q590" i="12"/>
  <c r="V590" i="12"/>
  <c r="G592" i="12"/>
  <c r="M592" i="12" s="1"/>
  <c r="I592" i="12"/>
  <c r="K592" i="12"/>
  <c r="O592" i="12"/>
  <c r="Q592" i="12"/>
  <c r="V592" i="12"/>
  <c r="G595" i="12"/>
  <c r="I595" i="12"/>
  <c r="K595" i="12"/>
  <c r="M595" i="12"/>
  <c r="O595" i="12"/>
  <c r="Q595" i="12"/>
  <c r="V595" i="12"/>
  <c r="K597" i="12"/>
  <c r="G598" i="12"/>
  <c r="G597" i="12" s="1"/>
  <c r="I598" i="12"/>
  <c r="I597" i="12" s="1"/>
  <c r="K598" i="12"/>
  <c r="M598" i="12"/>
  <c r="O598" i="12"/>
  <c r="Q598" i="12"/>
  <c r="V598" i="12"/>
  <c r="G600" i="12"/>
  <c r="M600" i="12" s="1"/>
  <c r="I600" i="12"/>
  <c r="K600" i="12"/>
  <c r="O600" i="12"/>
  <c r="O597" i="12" s="1"/>
  <c r="Q600" i="12"/>
  <c r="Q597" i="12" s="1"/>
  <c r="V600" i="12"/>
  <c r="V597" i="12" s="1"/>
  <c r="G602" i="12"/>
  <c r="I602" i="12"/>
  <c r="K602" i="12"/>
  <c r="M602" i="12"/>
  <c r="O602" i="12"/>
  <c r="Q602" i="12"/>
  <c r="V602" i="12"/>
  <c r="G605" i="12"/>
  <c r="I605" i="12"/>
  <c r="K605" i="12"/>
  <c r="M605" i="12"/>
  <c r="O605" i="12"/>
  <c r="Q605" i="12"/>
  <c r="V605" i="12"/>
  <c r="G609" i="12"/>
  <c r="G608" i="12" s="1"/>
  <c r="I609" i="12"/>
  <c r="I608" i="12" s="1"/>
  <c r="K609" i="12"/>
  <c r="K608" i="12" s="1"/>
  <c r="O609" i="12"/>
  <c r="O608" i="12" s="1"/>
  <c r="Q609" i="12"/>
  <c r="V609" i="12"/>
  <c r="G610" i="12"/>
  <c r="I610" i="12"/>
  <c r="K610" i="12"/>
  <c r="M610" i="12"/>
  <c r="O610" i="12"/>
  <c r="Q610" i="12"/>
  <c r="Q608" i="12" s="1"/>
  <c r="V610" i="12"/>
  <c r="V608" i="12" s="1"/>
  <c r="G611" i="12"/>
  <c r="K611" i="12"/>
  <c r="V611" i="12"/>
  <c r="G612" i="12"/>
  <c r="M612" i="12" s="1"/>
  <c r="M611" i="12" s="1"/>
  <c r="I612" i="12"/>
  <c r="I611" i="12" s="1"/>
  <c r="K612" i="12"/>
  <c r="O612" i="12"/>
  <c r="O611" i="12" s="1"/>
  <c r="Q612" i="12"/>
  <c r="Q611" i="12" s="1"/>
  <c r="V612" i="12"/>
  <c r="G613" i="12"/>
  <c r="M613" i="12" s="1"/>
  <c r="I613" i="12"/>
  <c r="K613" i="12"/>
  <c r="O613" i="12"/>
  <c r="Q613" i="12"/>
  <c r="V613" i="12"/>
  <c r="G614" i="12"/>
  <c r="I614" i="12"/>
  <c r="K614" i="12"/>
  <c r="M614" i="12"/>
  <c r="O614" i="12"/>
  <c r="Q614" i="12"/>
  <c r="V614" i="12"/>
  <c r="G615" i="12"/>
  <c r="I615" i="12"/>
  <c r="K615" i="12"/>
  <c r="M615" i="12"/>
  <c r="O615" i="12"/>
  <c r="Q615" i="12"/>
  <c r="V615" i="12"/>
  <c r="G616" i="12"/>
  <c r="I616" i="12"/>
  <c r="K616" i="12"/>
  <c r="M616" i="12"/>
  <c r="O616" i="12"/>
  <c r="Q616" i="12"/>
  <c r="V616" i="12"/>
  <c r="G617" i="12"/>
  <c r="G618" i="12"/>
  <c r="I618" i="12"/>
  <c r="I617" i="12" s="1"/>
  <c r="K618" i="12"/>
  <c r="M618" i="12"/>
  <c r="O618" i="12"/>
  <c r="Q618" i="12"/>
  <c r="Q617" i="12" s="1"/>
  <c r="V618" i="12"/>
  <c r="G620" i="12"/>
  <c r="I620" i="12"/>
  <c r="K620" i="12"/>
  <c r="K617" i="12" s="1"/>
  <c r="M620" i="12"/>
  <c r="O620" i="12"/>
  <c r="O617" i="12" s="1"/>
  <c r="Q620" i="12"/>
  <c r="V620" i="12"/>
  <c r="V617" i="12" s="1"/>
  <c r="G622" i="12"/>
  <c r="I622" i="12"/>
  <c r="K622" i="12"/>
  <c r="M622" i="12"/>
  <c r="O622" i="12"/>
  <c r="Q622" i="12"/>
  <c r="V622" i="12"/>
  <c r="G624" i="12"/>
  <c r="M624" i="12" s="1"/>
  <c r="I624" i="12"/>
  <c r="K624" i="12"/>
  <c r="O624" i="12"/>
  <c r="Q624" i="12"/>
  <c r="V624" i="12"/>
  <c r="G627" i="12"/>
  <c r="M627" i="12" s="1"/>
  <c r="I627" i="12"/>
  <c r="K627" i="12"/>
  <c r="K626" i="12" s="1"/>
  <c r="O627" i="12"/>
  <c r="Q627" i="12"/>
  <c r="V627" i="12"/>
  <c r="V626" i="12" s="1"/>
  <c r="G630" i="12"/>
  <c r="M630" i="12" s="1"/>
  <c r="I630" i="12"/>
  <c r="K630" i="12"/>
  <c r="O630" i="12"/>
  <c r="O626" i="12" s="1"/>
  <c r="Q630" i="12"/>
  <c r="Q626" i="12" s="1"/>
  <c r="V630" i="12"/>
  <c r="G635" i="12"/>
  <c r="M635" i="12" s="1"/>
  <c r="I635" i="12"/>
  <c r="K635" i="12"/>
  <c r="O635" i="12"/>
  <c r="Q635" i="12"/>
  <c r="V635" i="12"/>
  <c r="G637" i="12"/>
  <c r="I637" i="12"/>
  <c r="K637" i="12"/>
  <c r="M637" i="12"/>
  <c r="O637" i="12"/>
  <c r="Q637" i="12"/>
  <c r="V637" i="12"/>
  <c r="G639" i="12"/>
  <c r="I639" i="12"/>
  <c r="K639" i="12"/>
  <c r="M639" i="12"/>
  <c r="O639" i="12"/>
  <c r="Q639" i="12"/>
  <c r="V639" i="12"/>
  <c r="G640" i="12"/>
  <c r="I640" i="12"/>
  <c r="I626" i="12" s="1"/>
  <c r="K640" i="12"/>
  <c r="M640" i="12"/>
  <c r="O640" i="12"/>
  <c r="Q640" i="12"/>
  <c r="V640" i="12"/>
  <c r="G641" i="12"/>
  <c r="M641" i="12" s="1"/>
  <c r="I641" i="12"/>
  <c r="K641" i="12"/>
  <c r="O641" i="12"/>
  <c r="Q641" i="12"/>
  <c r="V641" i="12"/>
  <c r="G643" i="12"/>
  <c r="I643" i="12"/>
  <c r="K643" i="12"/>
  <c r="M643" i="12"/>
  <c r="O643" i="12"/>
  <c r="Q643" i="12"/>
  <c r="V643" i="12"/>
  <c r="G644" i="12"/>
  <c r="M644" i="12" s="1"/>
  <c r="I644" i="12"/>
  <c r="K644" i="12"/>
  <c r="O644" i="12"/>
  <c r="Q644" i="12"/>
  <c r="V644" i="12"/>
  <c r="G645" i="12"/>
  <c r="I645" i="12"/>
  <c r="K645" i="12"/>
  <c r="M645" i="12"/>
  <c r="O645" i="12"/>
  <c r="Q645" i="12"/>
  <c r="V645" i="12"/>
  <c r="G646" i="12"/>
  <c r="K646" i="12"/>
  <c r="O646" i="12"/>
  <c r="G647" i="12"/>
  <c r="I647" i="12"/>
  <c r="I646" i="12" s="1"/>
  <c r="K647" i="12"/>
  <c r="M647" i="12"/>
  <c r="M646" i="12" s="1"/>
  <c r="O647" i="12"/>
  <c r="Q647" i="12"/>
  <c r="Q646" i="12" s="1"/>
  <c r="V647" i="12"/>
  <c r="V646" i="12" s="1"/>
  <c r="K649" i="12"/>
  <c r="G650" i="12"/>
  <c r="I650" i="12"/>
  <c r="I649" i="12" s="1"/>
  <c r="K650" i="12"/>
  <c r="M650" i="12"/>
  <c r="O650" i="12"/>
  <c r="O649" i="12" s="1"/>
  <c r="Q650" i="12"/>
  <c r="Q649" i="12" s="1"/>
  <c r="V650" i="12"/>
  <c r="G652" i="12"/>
  <c r="G649" i="12" s="1"/>
  <c r="I652" i="12"/>
  <c r="K652" i="12"/>
  <c r="O652" i="12"/>
  <c r="Q652" i="12"/>
  <c r="V652" i="12"/>
  <c r="G654" i="12"/>
  <c r="I654" i="12"/>
  <c r="K654" i="12"/>
  <c r="M654" i="12"/>
  <c r="O654" i="12"/>
  <c r="Q654" i="12"/>
  <c r="V654" i="12"/>
  <c r="G656" i="12"/>
  <c r="I656" i="12"/>
  <c r="K656" i="12"/>
  <c r="M656" i="12"/>
  <c r="O656" i="12"/>
  <c r="Q656" i="12"/>
  <c r="V656" i="12"/>
  <c r="V649" i="12" s="1"/>
  <c r="G658" i="12"/>
  <c r="I658" i="12"/>
  <c r="K658" i="12"/>
  <c r="M658" i="12"/>
  <c r="O658" i="12"/>
  <c r="Q658" i="12"/>
  <c r="V658" i="12"/>
  <c r="G660" i="12"/>
  <c r="M660" i="12" s="1"/>
  <c r="I660" i="12"/>
  <c r="K660" i="12"/>
  <c r="O660" i="12"/>
  <c r="Q660" i="12"/>
  <c r="V660" i="12"/>
  <c r="G661" i="12"/>
  <c r="I661" i="12"/>
  <c r="K661" i="12"/>
  <c r="M661" i="12"/>
  <c r="O661" i="12"/>
  <c r="Q661" i="12"/>
  <c r="V661" i="12"/>
  <c r="G662" i="12"/>
  <c r="M662" i="12" s="1"/>
  <c r="I662" i="12"/>
  <c r="K662" i="12"/>
  <c r="O662" i="12"/>
  <c r="Q662" i="12"/>
  <c r="V662" i="12"/>
  <c r="G663" i="12"/>
  <c r="I663" i="12"/>
  <c r="K663" i="12"/>
  <c r="M663" i="12"/>
  <c r="O663" i="12"/>
  <c r="Q663" i="12"/>
  <c r="V663" i="12"/>
  <c r="AE665" i="12"/>
  <c r="AF665" i="12"/>
  <c r="I20" i="1"/>
  <c r="I19" i="1"/>
  <c r="I18" i="1"/>
  <c r="I17" i="1"/>
  <c r="I16" i="1"/>
  <c r="I83" i="1"/>
  <c r="J82" i="1" s="1"/>
  <c r="F43" i="1"/>
  <c r="G23" i="1" s="1"/>
  <c r="G43" i="1"/>
  <c r="G25" i="1" s="1"/>
  <c r="A25" i="1" s="1"/>
  <c r="H42" i="1"/>
  <c r="I42" i="1" s="1"/>
  <c r="H41" i="1"/>
  <c r="I41" i="1" s="1"/>
  <c r="H40" i="1"/>
  <c r="H39" i="1"/>
  <c r="H43" i="1" s="1"/>
  <c r="J28" i="1"/>
  <c r="J26" i="1"/>
  <c r="G38" i="1"/>
  <c r="F38" i="1"/>
  <c r="J23" i="1"/>
  <c r="J24" i="1"/>
  <c r="J25" i="1"/>
  <c r="J27" i="1"/>
  <c r="E24" i="1"/>
  <c r="E26" i="1"/>
  <c r="J79" i="1" l="1"/>
  <c r="J71" i="1"/>
  <c r="J70" i="1"/>
  <c r="J62" i="1"/>
  <c r="J53" i="1"/>
  <c r="J63" i="1"/>
  <c r="J54" i="1"/>
  <c r="J56" i="1"/>
  <c r="J59" i="1"/>
  <c r="J78" i="1"/>
  <c r="J64" i="1"/>
  <c r="J57" i="1"/>
  <c r="J72" i="1"/>
  <c r="J58" i="1"/>
  <c r="J65" i="1"/>
  <c r="J68" i="1"/>
  <c r="J77" i="1"/>
  <c r="J80" i="1"/>
  <c r="J66" i="1"/>
  <c r="J73" i="1"/>
  <c r="J60" i="1"/>
  <c r="J55" i="1"/>
  <c r="J61" i="1"/>
  <c r="J67" i="1"/>
  <c r="J74" i="1"/>
  <c r="G26" i="1"/>
  <c r="A26" i="1"/>
  <c r="A23" i="1"/>
  <c r="G28" i="1"/>
  <c r="M297" i="12"/>
  <c r="M407" i="12"/>
  <c r="M576" i="12"/>
  <c r="M361" i="12"/>
  <c r="M49" i="12"/>
  <c r="M453" i="12"/>
  <c r="M626" i="12"/>
  <c r="M255" i="12"/>
  <c r="M463" i="12"/>
  <c r="M617" i="12"/>
  <c r="M597" i="12"/>
  <c r="M67" i="12"/>
  <c r="M558" i="12"/>
  <c r="M485" i="12"/>
  <c r="M443" i="12"/>
  <c r="G485" i="12"/>
  <c r="G407" i="12"/>
  <c r="M343" i="12"/>
  <c r="M342" i="12" s="1"/>
  <c r="G339" i="12"/>
  <c r="M282" i="12"/>
  <c r="M278" i="12" s="1"/>
  <c r="M102" i="12"/>
  <c r="M101" i="12" s="1"/>
  <c r="M609" i="12"/>
  <c r="M608" i="12" s="1"/>
  <c r="M232" i="12"/>
  <c r="M231" i="12" s="1"/>
  <c r="G361" i="12"/>
  <c r="G558" i="12"/>
  <c r="G463" i="12"/>
  <c r="G255" i="12"/>
  <c r="G67" i="12"/>
  <c r="G297" i="12"/>
  <c r="M41" i="12"/>
  <c r="M8" i="12" s="1"/>
  <c r="G550" i="12"/>
  <c r="G576" i="12"/>
  <c r="M652" i="12"/>
  <c r="M649" i="12" s="1"/>
  <c r="G626" i="12"/>
  <c r="G545" i="12"/>
  <c r="G453" i="12"/>
  <c r="I21" i="1"/>
  <c r="J69" i="1"/>
  <c r="J75" i="1"/>
  <c r="J81" i="1"/>
  <c r="J76" i="1"/>
  <c r="I39" i="1"/>
  <c r="I43" i="1" s="1"/>
  <c r="J83" i="1" l="1"/>
  <c r="G24" i="1"/>
  <c r="A27" i="1" s="1"/>
  <c r="A24" i="1"/>
  <c r="J42" i="1"/>
  <c r="J39" i="1"/>
  <c r="J43" i="1" s="1"/>
  <c r="J41"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Kubík</author>
  </authors>
  <commentList>
    <comment ref="S6" authorId="0" shapeId="0" xr:uid="{2A6AE4E6-C117-4003-B3AA-B682F5BA3A16}">
      <text>
        <r>
          <rPr>
            <sz val="9"/>
            <color indexed="81"/>
            <rFont val="Tahoma"/>
            <family val="2"/>
            <charset val="238"/>
          </rPr>
          <t>Jedná se o informaci, zda se jedná o položku, která je do rozpočtu zadána z cenové soustavy RTS, nebo vlastní.</t>
        </r>
      </text>
    </comment>
    <comment ref="T6" authorId="0" shapeId="0" xr:uid="{77914C4E-6614-455E-88F6-4974DB03074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<sst xmlns="http://schemas.openxmlformats.org/spreadsheetml/2006/main" count="3125" uniqueCount="953">
  <si>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</si>
  <si>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</si>
  <si>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</si>
  <si>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</si>
  <si>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</si>
  <si>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</si>
  <si>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</si>
  <si>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</si>
  <si>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</si>
  <si>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</si>
  <si>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</si>
  <si>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</si>
  <si>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</si>
  <si>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</si>
  <si>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</si>
  <si>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</si>
  <si>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</si>
  <si>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</si>
  <si>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</si>
  <si>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</si>
  <si>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</si>
  <si>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</si>
  <si>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</si>
  <si>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</si>
  <si>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</si>
  <si>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</si>
  <si>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</si>
  <si>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</si>
  <si>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</si>
  <si>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</si>
  <si>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</si>
  <si>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</si>
  <si>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</si>
  <si>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</si>
  <si>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</si>
  <si>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</si>
  <si>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</si>
  <si>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</si>
  <si>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</si>
  <si>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</si>
  <si>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</si>
  <si>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</si>
  <si>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</si>
  <si>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</si>
  <si>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Stavební práce</t>
  </si>
  <si>
    <t>32</t>
  </si>
  <si>
    <t>Revitalizace BD Dlouhá třída 1138/87a, 1139/87b, 1140/87c v Havířově</t>
  </si>
  <si>
    <t>Objekt:</t>
  </si>
  <si>
    <t>Rozpočet:</t>
  </si>
  <si>
    <t>Revitalizace bytového domu</t>
  </si>
  <si>
    <t>Stavba</t>
  </si>
  <si>
    <t>Stavební objekt</t>
  </si>
  <si>
    <t>Celkem za stavbu</t>
  </si>
  <si>
    <t>CZK</t>
  </si>
  <si>
    <t>#POPS</t>
  </si>
  <si>
    <t>Popis stavby: 1 - Revitalizace bytového domu</t>
  </si>
  <si>
    <t>#POPO</t>
  </si>
  <si>
    <t>Popis objektu: 32 - Revitalizace BD Dlouhá třída 1138/87a, 1139/87b, 1140/87c v Havířově</t>
  </si>
  <si>
    <t>#POPR</t>
  </si>
  <si>
    <t>Popis rozpočtu: 1 - Stavební práce</t>
  </si>
  <si>
    <t>Rekapitulace dílů</t>
  </si>
  <si>
    <t>Typ dílu</t>
  </si>
  <si>
    <t>Zemní práce</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</si>
  <si>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</si>
  <si>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</si>
  <si>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</si>
  <si>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</si>
  <si>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</si>
  <si>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</si>
  <si>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</si>
  <si>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</si>
  <si>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</si>
  <si>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</si>
  <si>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</si>
  <si>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</si>
  <si>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</si>
  <si>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</si>
  <si>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</si>
  <si>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</si>
  <si>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</si>
  <si>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</si>
  <si>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</si>
  <si>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</si>
  <si>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</si>
  <si>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</si>
  <si>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</si>
  <si>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</si>
  <si>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</si>
  <si>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</si>
  <si>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</si>
  <si>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</si>
  <si>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</si>
  <si>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</si>
  <si>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</si>
  <si>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</si>
  <si>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</si>
  <si>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</si>
  <si>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</si>
  <si>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</si>
  <si>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765</t>
  </si>
  <si>
    <t>Krytiny tvrdé</t>
  </si>
  <si>
    <t>766</t>
  </si>
  <si>
    <t>Konstrukce truhlářské</t>
  </si>
  <si>
    <t>767</t>
  </si>
  <si>
    <t>Konstrukce zámečnické</t>
  </si>
  <si>
    <t>771</t>
  </si>
  <si>
    <t>Podlahy z dlaždic a obklady</t>
  </si>
  <si>
    <t>784</t>
  </si>
  <si>
    <t>Malby</t>
  </si>
  <si>
    <t>799</t>
  </si>
  <si>
    <t>Ostatní</t>
  </si>
  <si>
    <t>M21</t>
  </si>
  <si>
    <t>Elektromontáže</t>
  </si>
  <si>
    <t>M46</t>
  </si>
  <si>
    <t>Zemní práce při montážích</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</si>
  <si>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</si>
  <si>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</si>
  <si>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</si>
  <si>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</si>
  <si>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</si>
  <si>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</si>
  <si>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</si>
  <si>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</si>
  <si>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</si>
  <si>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</si>
  <si>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</si>
  <si>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</si>
  <si>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</si>
  <si>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</si>
  <si>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</si>
  <si>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</si>
  <si>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</si>
  <si>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</si>
  <si>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</si>
  <si>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</si>
  <si>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</si>
  <si>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</si>
  <si>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</si>
  <si>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</si>
  <si>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</si>
  <si>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</si>
  <si>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</si>
  <si>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</si>
  <si>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</si>
  <si>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</si>
  <si>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</si>
  <si>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</si>
  <si>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</si>
  <si>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</si>
  <si>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113106121R00</t>
  </si>
  <si>
    <t>Rozebrání komunikací pro pěší s jakýmkoliv ložem a výplní spár  z betonových nebo kameninových dlaždic nebo tvarovek</t>
  </si>
  <si>
    <t>m2</t>
  </si>
  <si>
    <t>822-1</t>
  </si>
  <si>
    <t>RTS 24/ II</t>
  </si>
  <si>
    <t>Práce</t>
  </si>
  <si>
    <t>Běžná</t>
  </si>
  <si>
    <t>POL1_</t>
  </si>
  <si>
    <t>s přemístěním hmot na skládku na vzdálenost do 3 m nebo s naložením na dopravní prostředek</t>
  </si>
  <si>
    <t>SPI</t>
  </si>
  <si>
    <t>okapový chodník : 0,5*(9,05+14,35+14,35+9,15+12,25+8,728+17,724+17,735+8,765+12,25)</t>
  </si>
  <si>
    <t>VV</t>
  </si>
  <si>
    <t>139601102R00</t>
  </si>
  <si>
    <t>Ruční výkop jam, rýh a šachet v hornině 3</t>
  </si>
  <si>
    <t>m3</t>
  </si>
  <si>
    <t>800-1</t>
  </si>
  <si>
    <t>s přehozením na vzdálenost do 5 m nebo s naložením na ruční dopravní prostředek</t>
  </si>
  <si>
    <t>okapový chodník : 0,6*(9,05+14,35+14,35+9,15+12,25+8,728+17,724+17,735+8,765+12,25)*0,15</t>
  </si>
  <si>
    <t>0,6*0,21*(1,891+1,885+1,922)</t>
  </si>
  <si>
    <t>162301102R00</t>
  </si>
  <si>
    <t>Vodorovné přemístění výkopku z horniny 1 až 4, na vzdálenost přes 500  do 1 000 m</t>
  </si>
  <si>
    <t>POL1_1</t>
  </si>
  <si>
    <t>po suchu, bez naložení výkopku, avšak se složením bez rozhrnutí, zpáteční cesta vozidla.</t>
  </si>
  <si>
    <t>Odkaz na mn. položky pořadí 2 : 11,90963</t>
  </si>
  <si>
    <t>162701109R00</t>
  </si>
  <si>
    <t>Vodorovné přemístění výkopku příplatek k ceně za každých dalších i započatých 1 000 m přes 10 000 m  z horniny 1 až 4</t>
  </si>
  <si>
    <t>Odkaz na mn. položky pořadí 3 : 11,90963*15</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</si>
  <si>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</si>
  <si>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</si>
  <si>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</si>
  <si>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</si>
  <si>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</si>
  <si>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Odkaz na mn. položky pořadí 5 : 11,90963*4</t>
  </si>
  <si>
    <t>167101201R00</t>
  </si>
  <si>
    <t>Nakládání, skládání, překládání neulehlého výkopku nakládání, skládání, překládání neulehléno výkopku nebo zeminy - ručně  z horniny 1 až 4</t>
  </si>
  <si>
    <t>180402111R00</t>
  </si>
  <si>
    <t>Založení trávníku parkový trávník, výsevem, v rovině nebo na svahu do 1:5</t>
  </si>
  <si>
    <t>823-1</t>
  </si>
  <si>
    <t>na půdě předem připravené s pokosením, naložením, odvozem odpadu do 20 km a se složením,</t>
  </si>
  <si>
    <t>kolem objketu : 3*(9,05+14,35+14,35+9,15+12,25+8,728+17,724+17,735+8,765+12,25)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</si>
  <si>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</si>
  <si>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</si>
  <si>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</si>
  <si>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182001111R00</t>
  </si>
  <si>
    <t>Plošná úprava terénu při nerovnostech terénu přes 50 do 100 mm, v rovině nebo na svahu do 1:5</t>
  </si>
  <si>
    <t>s urovnáním povrchu, bez doplnění ornice, v hornině 1 až 4,</t>
  </si>
  <si>
    <t>Odkaz na mn. položky pořadí 9 : 373,05600</t>
  </si>
  <si>
    <t>199000002R00</t>
  </si>
  <si>
    <t>Poplatky za skládku horniny 1- 4, skupina 17 05 04 z Katalogu odpadů</t>
  </si>
  <si>
    <t>Odkaz na mn. položky pořadí 3 : 11,90963</t>
  </si>
  <si>
    <t>00572400R</t>
  </si>
  <si>
    <t>směs travní parková, pro běžnou zátěž</t>
  </si>
  <si>
    <t>kg</t>
  </si>
  <si>
    <t>SPCM</t>
  </si>
  <si>
    <t>Specifikace</t>
  </si>
  <si>
    <t>POL3_1</t>
  </si>
  <si>
    <t>Odkaz na mn. položky pořadí 8 : 373,05600*0,03</t>
  </si>
  <si>
    <t>10364200R</t>
  </si>
  <si>
    <t>ornice pro pozemkové úpravy</t>
  </si>
  <si>
    <t>RTS 22/ II</t>
  </si>
  <si>
    <t>Odkaz na mn. položky pořadí 9 : 373,05600*0,1</t>
  </si>
  <si>
    <t>310271430R00</t>
  </si>
  <si>
    <t>Zazdívka otvorů z pórobetonových tvárnic plochy do 0,25 m2, tloušťka zdiva 300 mm</t>
  </si>
  <si>
    <t>kus</t>
  </si>
  <si>
    <t>801-4</t>
  </si>
  <si>
    <t>ve zdivu nadzákladovém, včetně pomocného pracovního lešení</t>
  </si>
  <si>
    <t>nad vstupy : 3</t>
  </si>
  <si>
    <t>457311117R00</t>
  </si>
  <si>
    <t>Vyrovnávací beton beton C 20/25</t>
  </si>
  <si>
    <t>821-1</t>
  </si>
  <si>
    <t>na vodorovné mostní konstrukci s očištěním podkladních ploch, provedený v předepsaném spádu,</t>
  </si>
  <si>
    <t>přespádování do protispádu mezi č.p. 1138/87a a 1139/87b : 0,06*11,25*5</t>
  </si>
  <si>
    <t>4001</t>
  </si>
  <si>
    <t>Zaměření výšek stáv. střechy pro provedení přespádování</t>
  </si>
  <si>
    <t>soub</t>
  </si>
  <si>
    <t>Vlastní</t>
  </si>
  <si>
    <t>Indiv</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</si>
  <si>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</si>
  <si>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</si>
  <si>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</si>
  <si>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okapový chodník : 0,6*(9,05+14,35+14,35+9,15+12,25+8,728+17,724+17,735+8,765+12,25)</t>
  </si>
  <si>
    <t>0,6*(1,891+1,885+1,922)</t>
  </si>
  <si>
    <t>564251111R00</t>
  </si>
  <si>
    <t>Podklad nebo podsyp ze štěrkopísku tloušťka po zhutnění 150 mm, Kamenivo nestanovené těžené; frakce 0,0 až 32,0 mm</t>
  </si>
  <si>
    <t>s rozprostřením, vlhčením a zhutněním</t>
  </si>
  <si>
    <t>596811111RT5</t>
  </si>
  <si>
    <t>Kladení dlažby včetně dodávky dlaždic betonových, rozměru 50/50 mm, tloušťky 60 mm, do lože z kameniva těženého</t>
  </si>
  <si>
    <t>RTS 23/ I</t>
  </si>
  <si>
    <t>komunikací pro pěší, z dlaždic betonových a teracových, do velikosti dlaždic 0,25 m2, s provedením lože do tl. 30 mm, s vyplněním spár a se smetením přebytečného materiálu na vzdálenost do 3 m</t>
  </si>
  <si>
    <t>0,5*(1,891+1,885+1,922)</t>
  </si>
  <si>
    <t>601011141RT3</t>
  </si>
  <si>
    <t xml:space="preserve">Omítka stropů a podhledů z hotových směsí vrstva štuková, vápenná,  , tloušťka vrstvy 4 mm,  </t>
  </si>
  <si>
    <t>801-1</t>
  </si>
  <si>
    <t>po jednotlivých vrstvách</t>
  </si>
  <si>
    <t>Včetně pomocného lešení.</t>
  </si>
  <si>
    <t>POP</t>
  </si>
  <si>
    <t>Odkaz na mn. položky pořadí 28 : 607,95000</t>
  </si>
  <si>
    <t>601016193R00</t>
  </si>
  <si>
    <t>Omítka stropů a podhledů z hotových směsí doplňkové práce hloubková penetrace stropů akrylátová</t>
  </si>
  <si>
    <t>Odkaz na mn. položky pořadí 20 : 607,95000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</si>
  <si>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</si>
  <si>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</si>
  <si>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</si>
  <si>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1,5*1,65*12+2,25*1,65*7+1,54*1,65*2+0,71*2,4*2+1,54*1,65*4+0,71*2,4*4+0,75*1*9</t>
  </si>
  <si>
    <t>610991001R00</t>
  </si>
  <si>
    <t>Začišťovací okenní lišta pro omítku tl. 6 mm</t>
  </si>
  <si>
    <t>m</t>
  </si>
  <si>
    <t>nalepení a odříznutí po dokončení omítek</t>
  </si>
  <si>
    <t>(1,5*12+2*1,65*12+2,25*7+2*1,65*7+1,54*2+2*1,65*2+0,71*2+2*2,4*2+1,54*4+2*1,65*4+0,71*4+2*2,4*4+0,75*9+2*1*9)</t>
  </si>
  <si>
    <t>611421211R00</t>
  </si>
  <si>
    <t>Oprava vnitřních vápenných omítek stropů železobetonových rovných tvárnicových a kleneb v množství opravované plochy  v množství opravované plochy přes 5 do 10 %, hrubých</t>
  </si>
  <si>
    <t>Včetně pomocného pracovního lešení o výšce podlahy do 1900 mm a pro zatížení do 1,5 kPa.</t>
  </si>
  <si>
    <t>1pp : 10,5*57,9</t>
  </si>
  <si>
    <t>612409991RT2</t>
  </si>
  <si>
    <t>Začištění omítek kolem oken, dveří a obkladů apod. s použitím suché maltové směsi</t>
  </si>
  <si>
    <t>612425931R00</t>
  </si>
  <si>
    <t>Omítka vápenná vnitřního ostění omítkou štukovou</t>
  </si>
  <si>
    <t>okenního nebo dveřního, z pomocného pracovního lešení o výšce podlahy do 1900 mm a pro zatížení do 1,5 kPa,</t>
  </si>
  <si>
    <t>(1,5*12+2*1,65*12+2,25*7+2*1,65*7+1,54*2+2*1,65*2+0,71*2+2*2,4*2+1,54*4+2*1,65*4+0,71*4+2*2,4*4+0,75*9+2*1*9)*(0,2+0,3)</t>
  </si>
  <si>
    <t>612474611RT2</t>
  </si>
  <si>
    <t>Omítka vnitřní stěn ze suché směsi dvouvrstvá, vápenocementové jádro, vápenný štuk, na pálené cihly a tvarovky, ruční zpracování</t>
  </si>
  <si>
    <t>kompletní souvrství</t>
  </si>
  <si>
    <t>nad vstupy : 0,23*2,81*3*1,1</t>
  </si>
  <si>
    <t>622319831RV1</t>
  </si>
  <si>
    <t>Zateplení fasády  , minerálními deskami s podélným vláknem, tloušťky 80 mm, zakončené stěrkou s výztužnou tkaninou,  , Stěrka lepicí</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</si>
  <si>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</si>
  <si>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</si>
  <si>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Odkaz na mn. položky pořadí 24 : 607,95000</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</si>
  <si>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</si>
  <si>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</si>
  <si>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</si>
  <si>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</si>
  <si>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319201311R00</t>
  </si>
  <si>
    <t>Vyrovnání nerovného povrchu jakoukoliv maltou  do 30 mm</t>
  </si>
  <si>
    <t>vnitřního i vnějšího zdiva, bez odsekání vadných cihel, bez pomocného lešení,</t>
  </si>
  <si>
    <t>Odkaz na mn. položky pořadí 37 : 177,25000</t>
  </si>
  <si>
    <t>Odkaz na mn. položky pořadí 38 : 29,36400</t>
  </si>
  <si>
    <t>Odkaz na mn. položky pořadí 39 : 457,11900</t>
  </si>
  <si>
    <t>Odkaz na mn. položky pořadí 40 : 358,89200</t>
  </si>
  <si>
    <t>Odkaz na mn. položky pořadí 41 : 1656,34240</t>
  </si>
  <si>
    <t>Odkaz na mn. položky pořadí 42 : 275,44500</t>
  </si>
  <si>
    <t>Odkaz na mn. položky pořadí 57 : 803,77200</t>
  </si>
  <si>
    <t>601015184RT7</t>
  </si>
  <si>
    <t>Omítka stropů a podhledů z hotových směsí vrchní tenkovrstvá, silikátová, zatíraná, samočisticí, tloušťka vrstvy 2 mm, probarvená</t>
  </si>
  <si>
    <t xml:space="preserve">S3a : </t>
  </si>
  <si>
    <t>balk. stropy : 0,9*3,54*(7*3+2*4+7*8+2*8)</t>
  </si>
  <si>
    <t>stříška nad vstupy : 0,9*3,78*3</t>
  </si>
  <si>
    <t>601015191R00</t>
  </si>
  <si>
    <t>Omítka stropů a podhledů z hotových směsí doplňkové práce podkladní nátěr stropů pod tenkovrstvé omítky</t>
  </si>
  <si>
    <t>Odkaz na mn. položky pořadí 31 : 331,99200</t>
  </si>
  <si>
    <t>602015184RT7</t>
  </si>
  <si>
    <t>Omítka stěn z hotových směsí vrchní tenkovrstvá, silikátová, zatíraná, se samočisticím efektem, tloušťka vrstvy 2 mm, probarvená</t>
  </si>
  <si>
    <t>Odkaz na mn. položky pořadí 43 : 367,26000</t>
  </si>
  <si>
    <t>balkonové stěny - sokl : 0,9*0,3*2*78</t>
  </si>
  <si>
    <t>602015193R00</t>
  </si>
  <si>
    <t>Jádrová omítka podkladní nátěr pod tenkovrstvé omítky</t>
  </si>
  <si>
    <t>Odkaz na mn. položky pořadí 48 : 147,26000</t>
  </si>
  <si>
    <t>Odkaz na mn. položky pořadí 33 : 3631,42240</t>
  </si>
  <si>
    <t>602016195R00</t>
  </si>
  <si>
    <t>Jádrová omítka hloubková penetrace stěn silikátová, Hmota nátěrová typ: penetrace</t>
  </si>
  <si>
    <t>Odkaz na mn. položky pořadí 46 : 3637,48140</t>
  </si>
  <si>
    <t>Odkaz na mn. položky pořadí 47 : 135,13000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</si>
  <si>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</si>
  <si>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</si>
  <si>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</si>
  <si>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(0,9*0,6*28)</t>
  </si>
  <si>
    <t>(1,5*1,65*80+2,25*1,65*30+1,4*2,05*3+1,54*1,65*22+0,71*2,4*22)</t>
  </si>
  <si>
    <t>(0,71*2,4*56+1,54*1,65*56+2,25*1,65*24+1,5*1,65*53+1,1*2,05*3)</t>
  </si>
  <si>
    <t>622319520RV1</t>
  </si>
  <si>
    <t>Zateplení soklu extrudovaným polystyrénem, tloušťky 60 mm, zakončené stěrkou s výztužnou tkaninou, Hmoždinka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</si>
  <si>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</si>
  <si>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S1a : 47,5+52,8</t>
  </si>
  <si>
    <t>0,3*58,05*2</t>
  </si>
  <si>
    <t xml:space="preserve">S5b : </t>
  </si>
  <si>
    <t>balkonové stěny : 0,9*0,3*2*78</t>
  </si>
  <si>
    <t>622319525RV1</t>
  </si>
  <si>
    <t>Zateplení soklu extrudovaným polystyrénem, tloušťky 160 mm, zakončené stěrkou s výztužnou tkaninou</t>
  </si>
  <si>
    <t>S5a : 3,78*0,3*6+7,52*0,3*2</t>
  </si>
  <si>
    <t>7,52*0,3*8</t>
  </si>
  <si>
    <t>622318132RV1</t>
  </si>
  <si>
    <t>Zateplení fasády  , deskami z fenolické pěny, tloušťky 100 mm, zakončené stěrkou s výztužnou tkaninou,  , Hmoždinka</t>
  </si>
  <si>
    <t>S11 : (3,54*2,875-(0,74*2,4+1,54*1,65))*78</t>
  </si>
  <si>
    <t>622319830RV1</t>
  </si>
  <si>
    <t>Zateplení fasády  , minerálními deskami s podélným vláknem, tloušťky 60 mm, zakončené stěrkou s výztužnou tkaninou,  , Stěrka lepicí</t>
  </si>
  <si>
    <t>S1b : 26,9</t>
  </si>
  <si>
    <t>622319835RV1</t>
  </si>
  <si>
    <t>Zateplení fasády  , minerálními deskami s podélným vláknem, tloušťky 160 mm, zakončené stěrkou s výztužnou tkaninou,  , Stěrka lepicí</t>
  </si>
  <si>
    <t>S2 : 57,77*26,26*2</t>
  </si>
  <si>
    <t>-(0,9*0,6*28)</t>
  </si>
  <si>
    <t>-(1,5*1,65*80+2,25*1,65*30+1,4*2,05*3+1,54*1,65*22+0,71*2,4*22)</t>
  </si>
  <si>
    <t>-(0,71*2,4*56+1,54*1,65*56+2,25*1,65*24+1,5*1,65*53+1,1*2,05*3)</t>
  </si>
  <si>
    <t>Odkaz na mn. položky pořadí 39 : 457,11900*-1</t>
  </si>
  <si>
    <t>Odkaz na mn. položky pořadí 38 : 29,36400*-1</t>
  </si>
  <si>
    <t>622319854RV1</t>
  </si>
  <si>
    <t>Zateplení ostění  , minerálními deskami s podélným vláknem, tloušťky 40 mm, zakončené stěrkou s výztužnou tkaninou, Stěrka lepicí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</si>
  <si>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</si>
  <si>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0,15*(0,9*28+2*0,6*28)</t>
  </si>
  <si>
    <t>0,15*(1,5*80+2*1,65*80+2,25*30+2*1,65*30+1,4*3+2*2,05*3+1,54*22+2*1,65*22+0,71*22+2*2,4*22)</t>
  </si>
  <si>
    <t>0,15*(0,71*56+2*2,4*56+1,54*56+2*1,65*56+2,25*24+2*1,65*24+1,5*53+2*1,65*53+1,1*3+2*2,05*3)</t>
  </si>
  <si>
    <t>622319850RV1</t>
  </si>
  <si>
    <t>Povrchová úprava ostění zateplovacího systému  , stěrka s výztužnou tkaninou, Stěrka lepicí</t>
  </si>
  <si>
    <t>okenní a rohové lišty, výztužná stěrka. Povrchová úprava dle popisu položky.</t>
  </si>
  <si>
    <t>Položka obsahuje podkladní stěrku,okenní a rohové lišty a výztužnou stěrku.</t>
  </si>
  <si>
    <t>0,2*(0,9*28+2*0,6*28)</t>
  </si>
  <si>
    <t>0,2*(1,5*80+2*1,65*80+2,25*30+2*1,65*30+1,4*3+2*2,05*3+1,54*22+2*1,65*22+0,71*22+2*2,4*22)</t>
  </si>
  <si>
    <t>0,2*(0,71*56+2*2,4*56+1,54*56+2*1,65*56+2,25*24+2*1,65*24+1,5*53+2*1,65*53+1,1*3+2*2,05*3)</t>
  </si>
  <si>
    <t>622391001R00</t>
  </si>
  <si>
    <t>balk. stropy : (0,9+0,2)*3,54*(7*3+2*4+7*8+2*8)</t>
  </si>
  <si>
    <t>stříška nad vstupy : 0,9*3,78*3+(0,9*2+3,78)*0,2*3</t>
  </si>
  <si>
    <t>622319021R00</t>
  </si>
  <si>
    <t>Profil zakládací plastový, pro jakoukoliv tloušťku izolantu, Lišta omítková soklová; materiál: plast; tkanina 100 x 100 mm</t>
  </si>
  <si>
    <t>57,77*2</t>
  </si>
  <si>
    <t>622422411R00</t>
  </si>
  <si>
    <t>Oprava vnějších omítek vápenných a vápenocementových hladkých, stupeň členitosti 1 a 2, v množství opravované plochy přes 30 do 40 %, s barvením na 100% opravované plochy, bez nákladů na umělecké dekorace fasád</t>
  </si>
  <si>
    <t>bez otlučení vadných míst</t>
  </si>
  <si>
    <t>Včetně barvení vždy celé plochy (100%), s výjimkou položek oprav omítek drásaných.</t>
  </si>
  <si>
    <t>Odkaz na mn. položky pořadí 89 : 3278,58940</t>
  </si>
  <si>
    <t>622422511R00</t>
  </si>
  <si>
    <t>Oprava vnějších omítek vápenných a vápenocementových hladkých, stupeň členitosti 1 a 2, v množství opravované plochy přes 40 do 50 %, s barvením na 100% opravované plochy, bez nákladů na umělecké dekorace fasád</t>
  </si>
  <si>
    <t>622432111R00</t>
  </si>
  <si>
    <t>Omítky vnější stěn z umělého kamene v přírodní barvě drtí dekorativní jemnozrnné, akrylátové, Hmota nátěrová akrylátová; typ: penetrace; funkce: proti tvorbě skvrn, úprava savosti; barva: 8 barevných odstínů dle vzorníku</t>
  </si>
  <si>
    <t>S1a : (47,5+52,8)*1,2</t>
  </si>
  <si>
    <t>622474105R00</t>
  </si>
  <si>
    <t>Reprofilace betonových povrchů maltou sanační, tloušťky 5 mm</t>
  </si>
  <si>
    <t>801-5</t>
  </si>
  <si>
    <t xml:space="preserve">předpoklad 40% plochy : </t>
  </si>
  <si>
    <t>balkonové stěny : (0,9*2+0,1)*(18,19*6+3,15*6+18,15*12+3,15*12)*0,4</t>
  </si>
  <si>
    <t>balk. stropy : (0,9+0,2)*3,54*(7*3+2*4+7*8+2*8)*0,4</t>
  </si>
  <si>
    <t>stříška nad vstupy : (0,9*3,78*3+(0,9*2+3,78)*0,2*3)*0,4</t>
  </si>
  <si>
    <t>622473001R00</t>
  </si>
  <si>
    <t>Reprofilace betonových povrchů kontaktní nátěr , Hmota nátěrová</t>
  </si>
  <si>
    <t>Odkaz na mn. položky pořadí 49 : 454,30560</t>
  </si>
  <si>
    <t>622481211RU1</t>
  </si>
  <si>
    <t>Vyztužení povrchových úprav vnějších stěn stěrkou s výztužnou sklotextilní tkaninou, s dodávkou sítě a stěrkového tmelu</t>
  </si>
  <si>
    <t>pod folie : 0,3*3*(4,3*2+5,1*2)</t>
  </si>
  <si>
    <t>622481211RW3</t>
  </si>
  <si>
    <t>Výztužná stěrka vnějších zateplovacích systémů z EPS, z cementové stěrky, a skelné tkaniny R 117 A</t>
  </si>
  <si>
    <t>S7 : 0,835*7,38*8+0,835*7,52*2</t>
  </si>
  <si>
    <t>3,78*0,835*6</t>
  </si>
  <si>
    <t>622903111R00</t>
  </si>
  <si>
    <t>Očištění zdiva nebo betonu zdí a valů před započetím oprav ručně</t>
  </si>
  <si>
    <t>před započetím oprav</t>
  </si>
  <si>
    <t>Včetně odstranění mechu, případně i jiných rostlin a jejich odklizení na vzdálenost do 20 m.</t>
  </si>
  <si>
    <t>622904112R00</t>
  </si>
  <si>
    <t>Očištění fasád tlakovou vodou, složitost fasády 1 - 2</t>
  </si>
  <si>
    <t>očištění fasády strojovny : 1,9*(4,3*2+5,1*2)*3</t>
  </si>
  <si>
    <t>622904121R00</t>
  </si>
  <si>
    <t xml:space="preserve">Očištění fasád ruční čištění ocelovým kartáčem,  </t>
  </si>
  <si>
    <t>62231956a</t>
  </si>
  <si>
    <t>Zateplovací systém Weber, parapet, fenol. pěna tl. 20 mm lepeno na bitumenový tmel</t>
  </si>
  <si>
    <t>0,15*(0,9*28)</t>
  </si>
  <si>
    <t>0,15*(1,5*80+2,25*30+1,54*22+0,71*22)</t>
  </si>
  <si>
    <t>0,15*(0,71*56+1,54*56+2,25*24+1,5*53)</t>
  </si>
  <si>
    <t>62231983a</t>
  </si>
  <si>
    <t>Zatepl.Webertherm clima,fasáda,min.desky PV 40 mm, zakončený stěrkou s výztužnou tkaninou</t>
  </si>
  <si>
    <t xml:space="preserve">S3 : </t>
  </si>
  <si>
    <t>balkonové stěny : (0,9*2+0,1)*(18,19*6+3,15*6+18,15*12+3,15*12)</t>
  </si>
  <si>
    <t>balk. stropy : 0,2*3,54*(7*3+2*4+7*8+2*8)</t>
  </si>
  <si>
    <t>stříška nad vstupy : (0,9*2+3,78)*0,2*3</t>
  </si>
  <si>
    <t>632411904R00</t>
  </si>
  <si>
    <t xml:space="preserve">Potěr ze suchých směsí nátěr savých podkladů penetrační,  </t>
  </si>
  <si>
    <t>s rozprostřením a uhlazením</t>
  </si>
  <si>
    <t>Odkaz na mn. položky pořadí 62 : 259,58400</t>
  </si>
  <si>
    <t>Odkaz na mn. položky pořadí 59 : 259,58400</t>
  </si>
  <si>
    <t>632419102RT2</t>
  </si>
  <si>
    <t>Potěr ze suchých směsí cementová samonivelační podlahová stěrka, tloušťky 2 mm, bez penetrace</t>
  </si>
  <si>
    <t>Speciální cementová samonivelační podlahová stěrka pro tloušťky 1-15 mm. Pouze pro vnitřní použití, vhodná pro podlahová vytápění, pro jemné vyrovnání nerovných podlah.</t>
  </si>
  <si>
    <t>S6 : (0,9*3,54+0,71*0,2)*78</t>
  </si>
  <si>
    <t>632421150RU3</t>
  </si>
  <si>
    <t>Potěr ze suchých směsí cementová rychle tvrdnoucí podlahová hmota vyztužená vláknem, tloušťky 40 mm, včetně penetrace</t>
  </si>
  <si>
    <t>včetně penetrace podkladu.</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</si>
  <si>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</si>
  <si>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</si>
  <si>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</si>
  <si>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parapety : (0,75*9+1,54*4+1,54*2+2,25*7+1,5*12)*0,375</t>
  </si>
  <si>
    <t>atika : 0,14*(58,89*2+11,49*2)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</si>
  <si>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</si>
  <si>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</si>
  <si>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</si>
  <si>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</si>
  <si>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</si>
  <si>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</si>
  <si>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0,75*9+1,54*4+1,54*2+2,25*7+1,5*12</t>
  </si>
  <si>
    <t>941941032R00</t>
  </si>
  <si>
    <t>Montáž lešení lehkého pracovního řadového s podlahami šířky od 0,80 do 1,00 m, výšky přes 10 do 30 m</t>
  </si>
  <si>
    <t>800-3</t>
  </si>
  <si>
    <t>včetně kotvení</t>
  </si>
  <si>
    <t>Včetně kotvení lešení.</t>
  </si>
  <si>
    <t>(58,65*2+1*2*7)*27,75</t>
  </si>
  <si>
    <t>941941192R00</t>
  </si>
  <si>
    <t>Montáž lešení lehkého pracovního řadového s podlahami příplatek za každý další i započatý měsíc použití lešení  šířky šířky od 0,80 do 1,00 m a výšky přes 10 do 30 m</t>
  </si>
  <si>
    <t>Odkaz na mn. položky pořadí 64 : 3643,57500*4</t>
  </si>
  <si>
    <t>941941832R00</t>
  </si>
  <si>
    <t>Demontáž lešení lehkého řadového s podlahami šířky od 0,8 do 1 m, výšky přes 10 do 30 m</t>
  </si>
  <si>
    <t>Odkaz na mn. položky pořadí 64 : 3643,57500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</si>
  <si>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</si>
  <si>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</si>
  <si>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</si>
  <si>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</si>
  <si>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65 : 14574,30000</t>
  </si>
  <si>
    <t>944944081R00</t>
  </si>
  <si>
    <t xml:space="preserve">Demontáž ochranné sítě z umělých vláken </t>
  </si>
  <si>
    <t>Odkaz na mn. položky pořadí 66 : 3643,57500</t>
  </si>
  <si>
    <t>944945013R00</t>
  </si>
  <si>
    <t>Montáž záchytné stříšky šířky přes 2 m</t>
  </si>
  <si>
    <t>4*3+6*3</t>
  </si>
  <si>
    <t>944945193R00</t>
  </si>
  <si>
    <t>Montáž záchytné stříšky příplatek k ceně za každý další i započatý měsíc použití záchytné stříšky  šířky přes 2 m</t>
  </si>
  <si>
    <t>Odkaz na mn. položky pořadí 70 : 30,00000*4</t>
  </si>
  <si>
    <t>944945813R00</t>
  </si>
  <si>
    <t>Demontáž záchytné stříšky šířky přes 2 m</t>
  </si>
  <si>
    <t>zřizované současně s lehkým nebo těžkým lešením,</t>
  </si>
  <si>
    <t>Odkaz na mn. položky pořadí 70 : 30,00000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</si>
  <si>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</si>
  <si>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</si>
  <si>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(0,75*9+1,54*4+1,54*2+2,25*7+1,5*12)*2</t>
  </si>
  <si>
    <t>952902110R00</t>
  </si>
  <si>
    <t>Čištění budov zametáním v místnostech, chodbách, na schodišti a na půdě</t>
  </si>
  <si>
    <t>Odkaz na mn. položky pořadí 73 : 707,43000</t>
  </si>
  <si>
    <t>95000001</t>
  </si>
  <si>
    <t>Budka pro netopíry, dodávka a montáž</t>
  </si>
  <si>
    <t>Vnější rozměry: 21 x 50 x 7,7</t>
  </si>
  <si>
    <t>Materiál je paropropustný.</t>
  </si>
  <si>
    <t>95000002</t>
  </si>
  <si>
    <t>Budka pro rorýse, dodávka a montáž</t>
  </si>
  <si>
    <t>95001</t>
  </si>
  <si>
    <t>Opakované provizorní zajištění střešního proti zatečení (pomocná dřevěná konstrukce + plachta), po celou dobu provádění stavebních prací</t>
  </si>
  <si>
    <t>kpl</t>
  </si>
  <si>
    <t>95002</t>
  </si>
  <si>
    <t>Provizorní zakrytí přilehlých zpevněných ploch (pomocná dřevěná konstrukce + plachta), po celou dobu provádění stavebních prací</t>
  </si>
  <si>
    <t>2*(9,05+14,35+14,35+9,15+12,25+8,728+17,724+17,735+8,765+12,25)</t>
  </si>
  <si>
    <t>2*(1,891+1,885+1,922)</t>
  </si>
  <si>
    <t>962081141R00</t>
  </si>
  <si>
    <t>Bourání zdiva příček ze skleněných tvárnic, tloušťky do 150 mm</t>
  </si>
  <si>
    <t>801-3</t>
  </si>
  <si>
    <t>nebo vybourání otvorů jakýchkoliv rozměrů, včetně pomocného lešení o výšce podlahy do 1900 mm a pro zatížení do 1,5 kPa  (150 kg/m2),</t>
  </si>
  <si>
    <t>0,23*2,81*3</t>
  </si>
  <si>
    <t>965042121RT1</t>
  </si>
  <si>
    <t>Bourání podkladů pod dlažby nebo litých celistvých dlažeb a mazanin  betonových nebo z litého asfaltu, tloušťky do 100 mm, plochy do 1 m2</t>
  </si>
  <si>
    <t>S6 : (0,9*3,54+0,71*0,2)*78*0,05</t>
  </si>
  <si>
    <t>965081712RT1</t>
  </si>
  <si>
    <t>Bourání podlah z keramických dlaždic, tloušťky do 10 mm, plochy do 1 m2</t>
  </si>
  <si>
    <t>bez podkladního lože, s jakoukoliv výplní spár</t>
  </si>
  <si>
    <t>965081702R00</t>
  </si>
  <si>
    <t>Bourání podlah Soklíků z dlažeb keramických tloušťky do 10 mm, výšky do 100 mm</t>
  </si>
  <si>
    <t>S6 : (0,9*2+3,54+0,2*2)*78</t>
  </si>
  <si>
    <t>968061113R00</t>
  </si>
  <si>
    <t>Vyvěšení nebo zavěšení dřevěných křídel oken, plochy přes 1,5 m2</t>
  </si>
  <si>
    <t>oken, dveří a vrat, s uložením a opětovným zavěšením po provedení stavebních změn,</t>
  </si>
  <si>
    <t>2*12+3*7+3*2+3*4+9</t>
  </si>
  <si>
    <t>968062246R00</t>
  </si>
  <si>
    <t>Vybourání dřevěných rámů oken jednoduchých, plochy do 4 m2</t>
  </si>
  <si>
    <t>včetně pomocného lešení o výšce podlahy do 1900 mm a pro zatížení do 1,5 kPa  (150 kg/m2),</t>
  </si>
  <si>
    <t>968095002R00</t>
  </si>
  <si>
    <t xml:space="preserve">Vybourání vnitřních parapetů dřevěných, šířky do 50 cm,  </t>
  </si>
  <si>
    <t>976071111R00</t>
  </si>
  <si>
    <t>Vybourání kovových doplňkových konstrukcí madel a zábradlí  v jakémkoliv zdivu</t>
  </si>
  <si>
    <t>3,46*(22+56)</t>
  </si>
  <si>
    <t>978011121R00</t>
  </si>
  <si>
    <t>Otlučení omítek vápenných nebo vápenocementových vnitřních s vyškrabáním spár, s očištěním zdiva stropů, v rozsahu do 10 %</t>
  </si>
  <si>
    <t>978013191R00</t>
  </si>
  <si>
    <t>Otlučení omítek vápenných nebo vápenocementových vnitřních s vyškrabáním spár, s očištěním zdiva stěn, v rozsahu do 100 %</t>
  </si>
  <si>
    <t>(1,5*12+2*1,65*12+2,25*7+2*1,65*7+1,54*2+2*1,65*2+0,71*2+2*2,4*2+1,54*4+2*1,65*4+0,71*4+2*2,4*4+0,75*9+2*1*9)*0,2</t>
  </si>
  <si>
    <t>978015251R00</t>
  </si>
  <si>
    <t>Otlučení omítek vápenných nebo vápenocementových vnějších s vyškrabáním spár, s očištěním zdiva  1. až 4. stupni složitosti, v rozsahu do 40 %</t>
  </si>
  <si>
    <t>57,77*26,26*2</t>
  </si>
  <si>
    <t>978015261R00</t>
  </si>
  <si>
    <t>Otlučení omítek vápenných nebo vápenocementových vnějších s vyškrabáním spár, s očištěním zdiva  1. až 4. stupni složitosti, v rozsahu do 50 %</t>
  </si>
  <si>
    <t>978041105R00</t>
  </si>
  <si>
    <t>Odstranění kontaktního zateplovacího systému z fasádního polystyrenu EPS F, tloušťky 50 mm , s omítkou</t>
  </si>
  <si>
    <t xml:space="preserve">t.l 20mm boční stěna balkonů : </t>
  </si>
  <si>
    <t>0,9*2*(18,19*6+3,15*6+18,15*12+3,15*12)</t>
  </si>
  <si>
    <t>978041114R00</t>
  </si>
  <si>
    <t>Odstranění kontaktního zateplovacího systému z fasádního polystyrenu EPS F, tloušťky 140 mm, s omítkou</t>
  </si>
  <si>
    <t>1,3*57,77*2</t>
  </si>
  <si>
    <t>9611</t>
  </si>
  <si>
    <t>Demontáž všech prvků na fasádě - tabulky, konzoly, držáky truhlíků, sušáky atd. a zpětná montáž</t>
  </si>
  <si>
    <t>998011004R00</t>
  </si>
  <si>
    <t>Přesun hmot pro budovy s nosnou konstrukcí zděnou výšky přes 24 do 36 m</t>
  </si>
  <si>
    <t>t</t>
  </si>
  <si>
    <t>Přesun hmot</t>
  </si>
  <si>
    <t>POL7_</t>
  </si>
  <si>
    <t>přesun hmot pro budovy občanské výstavby (JKSO 801), budovy pro bydlení (JKSO 803) budovy pro výrobu a služby (JKSO 812) s nosnou svislou konstrukcí zděnou z cihel nebo tvárnic nebo kovovou</t>
  </si>
  <si>
    <t>711191272RT2</t>
  </si>
  <si>
    <t>Provedení izolace proti zemní vlhkosti ostatní svislé uložení, ochranná textilie, 300 g/m2</t>
  </si>
  <si>
    <t>800-711</t>
  </si>
  <si>
    <t>POL1_7</t>
  </si>
  <si>
    <t>Odkaz na mn. položky pořadí 99 : 51,22000</t>
  </si>
  <si>
    <t>711212000R00</t>
  </si>
  <si>
    <t>Izolace proti vodě nátěr podkladní pod hydroizolační stěrky</t>
  </si>
  <si>
    <t>Odkaz na mn. položky pořadí 97 : 374,01600</t>
  </si>
  <si>
    <t>711212012R00</t>
  </si>
  <si>
    <t>Izolace proti vodě stěrka hydroizolační vyztužená tkaninou pružná</t>
  </si>
  <si>
    <t>S1a : 0,6*58,05*2</t>
  </si>
  <si>
    <t>(0,9*2+3,54+0,2*2)*78*0,1</t>
  </si>
  <si>
    <t>711212601R00</t>
  </si>
  <si>
    <t>Izolace proti vodě doplňky  těsnicí pás š.120 mm do spoje podlaha-stěna</t>
  </si>
  <si>
    <t>711823121RT2</t>
  </si>
  <si>
    <t>Ochrana konstrukcí nopovou fólií svisle, výška nopu 4 mm, včetně dodávky fólie</t>
  </si>
  <si>
    <t>okapový chodník : 0,4*(9,05+14,35+14,35+9,15+11,25+8,728+17,724+17,735+8,765+11,25)</t>
  </si>
  <si>
    <t>0,4*(1,891+1,885+1,922)</t>
  </si>
  <si>
    <t>711823129RT2</t>
  </si>
  <si>
    <t>Ochrana konstrukcí nopovou fólií ukončovací lišta,  , včetně dodávky lišty</t>
  </si>
  <si>
    <t>okapový chodník : (9,05+14,35+14,35+9,15+11,25+8,728+17,724+17,735+8,765+11,25)</t>
  </si>
  <si>
    <t>(1,891+1,885+1,922)</t>
  </si>
  <si>
    <t>998711203R00</t>
  </si>
  <si>
    <t>Přesun hmot pro izolace proti vodě svisle do 60 m</t>
  </si>
  <si>
    <t>50 m vodorovně měřeno od těžiště půdorysné plochy skládky do těžiště půdorysné plochy objektu</t>
  </si>
  <si>
    <t>712300831RT3</t>
  </si>
  <si>
    <t>Odstranění povlakové krytiny a mechu na střechách plochých do 10° povlakové krytiny  jednovrstvé, z ploch jednotlivě přes 20 m</t>
  </si>
  <si>
    <t>strojovna : 4,3*5,1*3</t>
  </si>
  <si>
    <t>712300841RT1</t>
  </si>
  <si>
    <t>Odstranění povlakové krytiny a mechu na střechách plochých do 10° mechu s odškrabáním a urovnáním povrchu s očištěním  běžný stupěň znečištění</t>
  </si>
  <si>
    <t>S8 : 58,89*11,49-4,3*5,1*3</t>
  </si>
  <si>
    <t>712300951RT2</t>
  </si>
  <si>
    <t>Oprava povlakové krytiny střech plochých do 10° oprava boulí NAIP pásy přitavením</t>
  </si>
  <si>
    <t>příplatek za správkový kus,</t>
  </si>
  <si>
    <t>strojovna - 30% plochy : 4,3*5,1*3*0,3</t>
  </si>
  <si>
    <t>S8 - 30% plochy : (58,89*11,49-4,3*5,1*3)*0,3</t>
  </si>
  <si>
    <t>712311101RZ1</t>
  </si>
  <si>
    <t>Povlakové krytiny střech do 10° za studena nátěrem 1 x, penetračním nebo asfaltovým lakem, včetně dodávky materiálu</t>
  </si>
  <si>
    <t>S12 : 5,1*4,3*3</t>
  </si>
  <si>
    <t>S8 : (58,89*11,49-4,3*5,1*3)</t>
  </si>
  <si>
    <t>0,1*(58,4*2+2*11)</t>
  </si>
  <si>
    <t>0,3*3*(4,3*2+5,1*2)</t>
  </si>
  <si>
    <t>712341559RT1</t>
  </si>
  <si>
    <t>Povlakové krytiny střech do 10° pásy přitavením v celé ploše, 1 vrstva, bez dodávky pásu</t>
  </si>
  <si>
    <t>S12 : 5,1*4,3*3*1,1</t>
  </si>
  <si>
    <t>S8 : (58,89*11,49-4,3*5,1*3)*1,1</t>
  </si>
  <si>
    <t>0,1*(58,4*2+2*11)*1,1</t>
  </si>
  <si>
    <t>0,3*3*(4,3*2+5,1*2)*1,1</t>
  </si>
  <si>
    <t>712348105RT4</t>
  </si>
  <si>
    <t>Povlakové krytiny střech do 10° pásy přitavením Doplňkové konstrukce k povlakovým krytinám do 10°C z asfaltových pásů Prostup parozábranou, průměru 125 mm, s manžetou z modifikovaného asfaltového pásu</t>
  </si>
  <si>
    <t xml:space="preserve">  včetně dodávek výrobků</t>
  </si>
  <si>
    <t>ukotvení kotevní desky šrouby, utěsnění kolem prostupu PU pěnou, natavení manžety prostupu k parozábraně</t>
  </si>
  <si>
    <t>odvětrání kanalizace : 3*3</t>
  </si>
  <si>
    <t>vpusť : 3</t>
  </si>
  <si>
    <t>712378101RT4</t>
  </si>
  <si>
    <t>Klempířské doplňky k povlakovým krytinám z fólií odvětrání kanalizace, průměr 125 mm, s manžetou z fólie z měkčeného PVC</t>
  </si>
  <si>
    <t>včetně dodávek výrobků</t>
  </si>
  <si>
    <t>Osazení a ukotvení komínku, přitavení těsnicí manžety.</t>
  </si>
  <si>
    <t>3*3</t>
  </si>
  <si>
    <t>712382111R00</t>
  </si>
  <si>
    <t>Položení krytiny střech sklonu do 10° z fólie TPO nebo FPO kotvená 4 ks hmoždin/m2, bez dodávky fólie</t>
  </si>
  <si>
    <t>včetně ukotvení k podkladu kotvami, svaření všech spojů a překrytí kotev fólií.</t>
  </si>
  <si>
    <t>71237800a</t>
  </si>
  <si>
    <t>Povlaková krytina střech do 10°, fólie, atiková okapnice z TPO kaširovaný plech rš 200 mm</t>
  </si>
  <si>
    <t>Úprava délky a připevnění okapnice natloukacími hmoždinkami včetně dodávky okapnice.</t>
  </si>
  <si>
    <t>8/K : 12,9</t>
  </si>
  <si>
    <t>71237800b</t>
  </si>
  <si>
    <t>Povlaková krytina střech do 10°, fólie, atiková okapnice z TPO kaširovaný plech rš 420 mm</t>
  </si>
  <si>
    <t>RTS 24/ I</t>
  </si>
  <si>
    <t>7/K : 184,5</t>
  </si>
  <si>
    <t>28329029R</t>
  </si>
  <si>
    <t>Fólie hladká hydroizolační tl = 1,50 mm; materiál: TPO (FPO); nosná vložka: PES tkanina</t>
  </si>
  <si>
    <t>Odkaz na mn. položky pořadí 109 : 775,11071*1,05</t>
  </si>
  <si>
    <t>628522691R</t>
  </si>
  <si>
    <t>Parozábrana asfaltová tl = 4,00 mm; funkce: hydroizolační, protiradonová, parotěsná; asfalt: modifikovaný; nosná vložka: Al fólie se skelnými vlákny</t>
  </si>
  <si>
    <t>POL3_</t>
  </si>
  <si>
    <t>Odkaz na mn. položky pořadí 106 : 778,19071*1,05</t>
  </si>
  <si>
    <t>998712204R00</t>
  </si>
  <si>
    <t>Přesun hmot pro povlakové krytiny v objektech výšky přes 24 do 36 m</t>
  </si>
  <si>
    <t>50 m vodorovně</t>
  </si>
  <si>
    <t>713104212R00</t>
  </si>
  <si>
    <t>Odstranění tepelné izolace z desek, lamel, rohoží, pásů a foukané izolace plochých střech, připevněné drátem, přibitím, přeistřelením nebo na trny, z desek z expandovaného polystyrenu, tloušťky od 100 mm do 200 mm</t>
  </si>
  <si>
    <t>800-713</t>
  </si>
  <si>
    <t>713121211R00</t>
  </si>
  <si>
    <t>Izolace podlah tepelná lepená, bez dodávky materiálu, jednovrstvá</t>
  </si>
  <si>
    <t>713131161R00</t>
  </si>
  <si>
    <t>Montáž tepelné izolace stěn lepením a přikotvení hmoždinkami na tmel a hmoždinky - 8 ks/m2, na pórobeton</t>
  </si>
  <si>
    <t>atika : (58,89*2+11,49*2)*(0,3+0,15)</t>
  </si>
  <si>
    <t>713141312R00</t>
  </si>
  <si>
    <t>Montáž tepelné izolace plochých střech jednovrstvé, tloušťky do 160 mm na kotvy</t>
  </si>
  <si>
    <t>713141336R00</t>
  </si>
  <si>
    <t>Montáž tepelné izolace plochých střech třívrstvé, tloušťky do 250 mm na kotvy</t>
  </si>
  <si>
    <t>S8 : 58,4*11-4,3*5,1*3</t>
  </si>
  <si>
    <t>28375460R</t>
  </si>
  <si>
    <t>Výrobek izolační pro budovy z extrudovaného polystyrenu (XPS) tvar: deska; lambda = 0,035 W/(m.K); pevnost v tlaku CS 300 kPa</t>
  </si>
  <si>
    <t>atika : (58,89*2+11,49*2)*0,3*0,12*1,05</t>
  </si>
  <si>
    <t>28375704R</t>
  </si>
  <si>
    <t>Výrobek izolační pro budovy z pěnového polystyrenu (EPS) tvar: deska; OH = 20 kg/m3; lambda = 0,037 W/(m.K); pevnost v tlaku = 100 kPa</t>
  </si>
  <si>
    <t>S7 : (0,835*7,38*8+0,835*7,52*2)*0,06*1,05</t>
  </si>
  <si>
    <t>3,78*0,835*6*0,06*1,05</t>
  </si>
  <si>
    <t>S12 : 5,1*4,3*3*1,05*0,05</t>
  </si>
  <si>
    <t>28375705R</t>
  </si>
  <si>
    <t>Výrobek izolační pro budovy z pěnového polystyrenu (EPS) tvar: deska; OH = 25 kg/m3; lambda = 0,035 W/(m.K); pevnost v tlaku = 150 kPa</t>
  </si>
  <si>
    <t>atika : (58,89*2+11,49*2)*0,15*0,12*1,05</t>
  </si>
  <si>
    <t>28375972R</t>
  </si>
  <si>
    <t>Výrobek izolační pro budovy z pěnového polystyrenu (EPS) tvar: spádová deska; OH = 25 kg/m3; lambda = 0,035 W/(m.K); pevnost v tlaku = 150 kPa</t>
  </si>
  <si>
    <t>S8 : (58,4*11-4,3*5,1*3)*0,11*1,05</t>
  </si>
  <si>
    <t>28375973R</t>
  </si>
  <si>
    <t>Výrobek izolační pro budovy z pěnového polystyrenu (EPS) tvar: spádová deska; OH = 30 kg/m3; lambda = 0,034 W/(m.K); pevnost v tlaku = 200 kPa</t>
  </si>
  <si>
    <t>S6 : (0,9*3,54+0,71*0,2)*78*0,03*1,05</t>
  </si>
  <si>
    <t>283765960R</t>
  </si>
  <si>
    <t>Výrobek izolační pro budovy z polyurethanové pěny - PIR; tvar: deska; tl = 140 mm; lambda = 0,022 W/(m.K); pevnost v tlaku = 120 kPa; povrchová úprava: oboustranně papírová vložka s Al potahem</t>
  </si>
  <si>
    <t>kolem vpusti : 1*1*3*1,05</t>
  </si>
  <si>
    <t>63151497R</t>
  </si>
  <si>
    <t>Výrobek izolační pro budovy z minerální vlny (MW) tvar: deska; vlákna: podélná; tloušťka d = 50,0 mm; OH = 160 kg/m3; lambda = 0,037 W/(m.K); pevnost v tlaku CS 70 kPa</t>
  </si>
  <si>
    <t>S12 : 5,1*4,3*3*1,05</t>
  </si>
  <si>
    <t>63151500R</t>
  </si>
  <si>
    <t>Výrobek izolační pro budovy z minerální vlny (MW) tvar: deska; vlákna: podélná; tloušťka d = 80,0 mm; OH = 160 kg/m3; lambda = 0,037 W/(m.K); pevnost v tlaku CS 70 kPa</t>
  </si>
  <si>
    <t>Odkaz na mn. položky pořadí 128 : 605,44050</t>
  </si>
  <si>
    <t>63151502R</t>
  </si>
  <si>
    <t>Výrobek izolační pro budovy z minerální vlny (MW) tvar: deska; vlákna: podélná; tloušťka d = 100,0 mm; OH = 160 kg/m3; lambda = 0,039 W/(m.K); pevnost v tlaku CS 70 kPa</t>
  </si>
  <si>
    <t>S8 : (58,4*11-4,3*5,1*3)*1,05</t>
  </si>
  <si>
    <t>998713204R00</t>
  </si>
  <si>
    <t>Přesun hmot pro izolace tepelné v objektech výšky do 36 m</t>
  </si>
  <si>
    <t>721176136R00</t>
  </si>
  <si>
    <t>Potrubí svodné (ležaté) zavěšené vnější průměr D 125 mm, tloušťka stěny 3,1 mm, DN 125</t>
  </si>
  <si>
    <t>800-721</t>
  </si>
  <si>
    <t>včetně tvarovek, objímek. Bez zednických výpomocí.</t>
  </si>
  <si>
    <t>Potrubí včetně tvarovek, objímek a vložek pro tlumení hluku. Bez zednických výpomocí.</t>
  </si>
  <si>
    <t>Včetně zřízení a demontáže pomocného lešení.</t>
  </si>
  <si>
    <t>prodloužení stř. vpustě : 1*3</t>
  </si>
  <si>
    <t>721210823R00</t>
  </si>
  <si>
    <t>Demontáž vpusti střešní , DN 125</t>
  </si>
  <si>
    <t>721231123R00</t>
  </si>
  <si>
    <t>Střešní vtoky vtok pro střechu s povlakovou krytinou krytou kačírkem, střecha zateplená, výška izolace do 220 mm, (bez ochranného koše pro kačírek), D 75, 110, 125 mm, včetně dodávky materiálu</t>
  </si>
  <si>
    <t>998721204R00</t>
  </si>
  <si>
    <t>Přesun hmot pro vnitřní kanalizaci v objektech výšky do 36 m</t>
  </si>
  <si>
    <t>50 m vodorovně, měřeno od těžiště půdorysné plochy skládky do těžiště půdorysné plochy objektu</t>
  </si>
  <si>
    <t>728415812R00</t>
  </si>
  <si>
    <t>Demontáž větrací nebo ventilační mřížky do průřezu 0,1 m2</t>
  </si>
  <si>
    <t>800-728</t>
  </si>
  <si>
    <t>96+50</t>
  </si>
  <si>
    <t>728001</t>
  </si>
  <si>
    <t>Demontáž stávajících větracích mřížek střechy, vyčištění větracího otvoru a zatěsnění PU pěnou</t>
  </si>
  <si>
    <t>728002</t>
  </si>
  <si>
    <t>Pročištění větracích otvorů ve fasádě</t>
  </si>
  <si>
    <t>Odkaz na mn. položky pořadí 134 : 146,00000</t>
  </si>
  <si>
    <t>728006</t>
  </si>
  <si>
    <t>D+M Bílá plastová větrací mřížka s prodloužením a napojením na původní prostupy - 2/Z</t>
  </si>
  <si>
    <t>998728204R00</t>
  </si>
  <si>
    <t>Přesun hmot pro vzduchotechniku v objektech výšky do 36 m</t>
  </si>
  <si>
    <t>vodorovně do 50 m</t>
  </si>
  <si>
    <t>762332120R00</t>
  </si>
  <si>
    <t>Vázané konstrukce krovů montáž  střech pultových, sedlových, valbových, stanových čtvercového nebo obdélníkového půdorysu z řeziva, průřezové plochy přes 120 do 224 cm2</t>
  </si>
  <si>
    <t>800-762</t>
  </si>
  <si>
    <t>12x19 : (58,89*2+11,49*2)</t>
  </si>
  <si>
    <t>762341220R00</t>
  </si>
  <si>
    <t xml:space="preserve">Montáž bednění z velkoplošných desek na bázi dřeva včetně vyřezání otvorů,  </t>
  </si>
  <si>
    <t>okap : 0,3*2*4,3*3</t>
  </si>
  <si>
    <t>11/K : 0,835*7,38*8+0,835*7,52*2</t>
  </si>
  <si>
    <t>10/K : 3,78*0,835*6</t>
  </si>
  <si>
    <t>762395000R00</t>
  </si>
  <si>
    <t>Spojovací a ochranné prostředky svory, prkna, hřebíky, pásová ocel, vruty, impregnace</t>
  </si>
  <si>
    <t>Odkaz na mn. položky pořadí 144 : 4,01166</t>
  </si>
  <si>
    <t>(58,89*2+11,49*2)*(0,35+0,2)*0,021</t>
  </si>
  <si>
    <t>okap : 0,3*2*4,3*3*0,021</t>
  </si>
  <si>
    <t>762441113R00</t>
  </si>
  <si>
    <t>Obložení atiky montáž z dřevoštěpkových desek, 1 vrstva, připevnění hmoždinkami a šrouby</t>
  </si>
  <si>
    <t>(58,89*2+11,49*2)*0,47</t>
  </si>
  <si>
    <t>762911121R00</t>
  </si>
  <si>
    <t>Impregnace řeziva tlakovakuová, ochrana proti dřevokazným houbám, plísním a dřevokaznému hmyzu , Hmota nátěrová</t>
  </si>
  <si>
    <t>6051212a</t>
  </si>
  <si>
    <t>Řezivo jehličnaté - hranoly - jak. I L=4-6 m</t>
  </si>
  <si>
    <t>12x19 : (58,89*2+11,49*2)*0,12*0,19*1,25</t>
  </si>
  <si>
    <t>606233006R</t>
  </si>
  <si>
    <t>překližka vodovzdorná; BR; jakost S/BB; tl = 21,0 mm; š = 3 000 mm; h = 1 500,0 mm; počet vrstev 15</t>
  </si>
  <si>
    <t>Odkaz na mn. položky pořadí 142 : 66,15720*1,05</t>
  </si>
  <si>
    <t>Odkaz na mn. položky pořadí 140 : 88,53460*1,05</t>
  </si>
  <si>
    <t>998762204R00</t>
  </si>
  <si>
    <t>Přesun hmot pro konstrukce tesařské v objektech výšky do 36 m</t>
  </si>
  <si>
    <t>764326391R00</t>
  </si>
  <si>
    <t>Oplechování z hliníkového plechu montáž  hliníkové okapnice na balkony</t>
  </si>
  <si>
    <t>800-764</t>
  </si>
  <si>
    <t>5/K : 3,54*78</t>
  </si>
  <si>
    <t>764811244RT2</t>
  </si>
  <si>
    <t xml:space="preserve">Krytina hladká ze svitků š. 1000 mm, z pozinkovaného lakovaného plechu, sklon střechy do 30°, plocha střechy od 10 do 25 m2, dodávka a montáž </t>
  </si>
  <si>
    <t>s úpravou krytiny u okapů, prostupů a výčnělků</t>
  </si>
  <si>
    <t>Dodávka a montáž podkladní lepenky, naohýbaného a upraveného svitku včetně spojovacích prostředků a zednické výpomoci.</t>
  </si>
  <si>
    <t>764813120R00</t>
  </si>
  <si>
    <t>Lemování zdí, z lakovaného pozinkovaného plechu, rš 200 mm, dodávka a montáž</t>
  </si>
  <si>
    <t>včetně krycí lišty</t>
  </si>
  <si>
    <t>12/K : 56,1</t>
  </si>
  <si>
    <t>13/K : 2,1*3</t>
  </si>
  <si>
    <t>764819211R00</t>
  </si>
  <si>
    <t>Odpadní trouby kruhové, průměr 80 mm, z lakovaného pozinkovaného plechu,  , dodávka a montáž</t>
  </si>
  <si>
    <t>včetně kolena, objímky, spojovacího materiálu a zednické výpomoci.</t>
  </si>
  <si>
    <t>strojovna 9/K : 2,2*3</t>
  </si>
  <si>
    <t>764815211R00</t>
  </si>
  <si>
    <t>Žlaby podokapní půlkruhové, z lakovaného pozinkovaného plechu, rš 250 mm, dodávka a montáž</t>
  </si>
  <si>
    <t>včetně háků, čel, rohů, rovných hrdel a dilatací</t>
  </si>
  <si>
    <t>včetně háku, čela a spojky.</t>
  </si>
  <si>
    <t>6/K : 4,3*3</t>
  </si>
  <si>
    <t>764815808R00</t>
  </si>
  <si>
    <t>Ostatní prvky ke žlabům a odpadním troubám kotlík žlabový oválného tvaru o rozměru 250/80 mm, z lakovaného pozinkovaného plechu,  , dodávka a montáž</t>
  </si>
  <si>
    <t>764816133R00</t>
  </si>
  <si>
    <t>Oplechování parapetů z lakovaného pozinkovaného plechu, rš 330 mm, dodávka a montáž, včetně rohů, lepené lepidlem</t>
  </si>
  <si>
    <t>včetně rohů</t>
  </si>
  <si>
    <t>4/K : 1,54*60</t>
  </si>
  <si>
    <t>764816144R00</t>
  </si>
  <si>
    <t>Oplechování parapetů z lakovaného pozinkovaného plechu, rš 445 mm, dodávka a montáž, včetně rohů, lepené lepidlem</t>
  </si>
  <si>
    <t>včetně krytek a spojovacích prostředků.</t>
  </si>
  <si>
    <t>1/K : 1,5*133</t>
  </si>
  <si>
    <t>2/K : 2,25*55</t>
  </si>
  <si>
    <t>3/K : 0,75*45</t>
  </si>
  <si>
    <t>764311821R00</t>
  </si>
  <si>
    <t xml:space="preserve">Demontáž krytiny hladké střešní z tabulí 2 x 1 m, plochy do 25 m, sklonu do 30° </t>
  </si>
  <si>
    <t>0,835*7,38*8+0,835*7,52*2</t>
  </si>
  <si>
    <t>764323820R00</t>
  </si>
  <si>
    <t xml:space="preserve">Demontáž oplechování okapů na střechách s živičnou (fóliovou) krytinou, rš 250 mm,  </t>
  </si>
  <si>
    <t>strojovna : 4,3*3</t>
  </si>
  <si>
    <t>BALKON : 3,54*78</t>
  </si>
  <si>
    <t>764331830R00</t>
  </si>
  <si>
    <t>Demontáž lemování zdí  na střechách s tvrdou krytinou, rš 250 a 330 mm, sklonu do 30°</t>
  </si>
  <si>
    <t>56,1</t>
  </si>
  <si>
    <t>2,1*3</t>
  </si>
  <si>
    <t>764345811R00</t>
  </si>
  <si>
    <t>Demontáž ostatních kusových prvků demontáž ventilačních nástavců výšky 500 až 1 000 mm se stříškou a lemováním  průměru do 75 mm, sklonu do 30°</t>
  </si>
  <si>
    <t>764352800R00</t>
  </si>
  <si>
    <t>Demontáž žlabů podokapních půlkruhových rovných, rš 250 mm, sklonu do 30°</t>
  </si>
  <si>
    <t>764391820R00</t>
  </si>
  <si>
    <t>Demontáž ostatních prvků střešních závětrné lišty, rš 250 a 330 mm, sklonu do 30°</t>
  </si>
  <si>
    <t>strojovna : (4,3+2*5,1)*3</t>
  </si>
  <si>
    <t>764410880R00</t>
  </si>
  <si>
    <t>Demontáž oplechování parapetů rš od 400 do 600 mm</t>
  </si>
  <si>
    <t>764430840R00</t>
  </si>
  <si>
    <t>Demontáž oplechování zdí a nadezdívek rš od 330 do 500 mm</t>
  </si>
  <si>
    <t>764454801R00</t>
  </si>
  <si>
    <t>Demontáž odpadních trub nebo součástí trub kruhových , o průměru 75 a 100 mm</t>
  </si>
  <si>
    <t>strojovna : 2*3</t>
  </si>
  <si>
    <t>764003</t>
  </si>
  <si>
    <t>Dotěsnění konstrukcí prostupujících přes skladbu střechy</t>
  </si>
  <si>
    <t>55392785R</t>
  </si>
  <si>
    <t>profil ukončovací přímý; balkónový; ohýbaný hliník; l = 2,0 m</t>
  </si>
  <si>
    <t>5/K : (3,54*78/2)/1,05</t>
  </si>
  <si>
    <t>998764204R00</t>
  </si>
  <si>
    <t>Přesun hmot pro konstrukce klempířské v objektech výšky do 36 m</t>
  </si>
  <si>
    <t>765799313RO9</t>
  </si>
  <si>
    <t>Fólie parotěsné, difúzní a vodotěsné Fólie podstřešní difuzní na bednění, s přelepením spojů</t>
  </si>
  <si>
    <t>800-765</t>
  </si>
  <si>
    <t>Dodávka a montáž fólie, spojovací pásky včetně spojovacích prostředků.</t>
  </si>
  <si>
    <t>11/K : (0,835*7,38*8+0,835*7,52*2)*1,1</t>
  </si>
  <si>
    <t>10/K : 3,78*0,835*6*1,1</t>
  </si>
  <si>
    <t>766601211RT2</t>
  </si>
  <si>
    <t xml:space="preserve">Těsnění připojovací spáry spára ostění, interiér - fólie parotěsná šířky 100 mm samolepicí, výplň PU pěnou, exteriér - páska paropropustná šířky 15 mm, tl. 6/30 mm expanzní,  </t>
  </si>
  <si>
    <t>800-766</t>
  </si>
  <si>
    <t>Instalace a dodávka parotěsné okenní fólie a paropropustné expanzní pásky.</t>
  </si>
  <si>
    <t>(1,5*12*2+2*1,65*12+2,25*7*2+2*1,65*7+1,54*2*2+2*1,65*2+0,71*2*2+2*2,4*2+1,54*4*2+2*1,65*4+0,71*4*2+2*2,4*4+0,75*9*2+2*1*9)</t>
  </si>
  <si>
    <t>766004</t>
  </si>
  <si>
    <t>D+M Okno plastové dle PD</t>
  </si>
  <si>
    <t>998766204R00</t>
  </si>
  <si>
    <t>Přesun hmot pro konstrukce truhlářské v objektech výšky do 36 m</t>
  </si>
  <si>
    <t>767842380RT1</t>
  </si>
  <si>
    <t>Ochranný systém proti pádu osob nerezový kotvicí bod, délky 800 mm, osazený do betonové střechy minimální tloušťky 80 mm na chemické kotvy</t>
  </si>
  <si>
    <t>800-767</t>
  </si>
  <si>
    <t>7670002</t>
  </si>
  <si>
    <t>Demontáž okeních mříží</t>
  </si>
  <si>
    <t>0,9*0,6*(14+14)</t>
  </si>
  <si>
    <t>7670003</t>
  </si>
  <si>
    <t>D+M ocelové mříže z věnjší strany, rozměr 900x600mm, vč. kotvení, povrch žár. pozink</t>
  </si>
  <si>
    <t>6/Z : 14+14</t>
  </si>
  <si>
    <t>767002</t>
  </si>
  <si>
    <t>D+M nové zábradlí balkonu, rozměr 3460x1050mm - dle PD - ozn. 1/Z</t>
  </si>
  <si>
    <t>1/Z : 22+56</t>
  </si>
  <si>
    <t>767003</t>
  </si>
  <si>
    <t>Dem. dvířek, očištění, provedení nového nátěru a opět. osazení</t>
  </si>
  <si>
    <t>767004</t>
  </si>
  <si>
    <t>D+M sušáku na prádlo, počet šňůr - 5, materiál ocel/plast, barva stříbrná, dle PD ozn. 10/Z</t>
  </si>
  <si>
    <t>767005</t>
  </si>
  <si>
    <t>Demontáž a zpětná montáž zastřešení zadních vstupů, dle PD</t>
  </si>
  <si>
    <t>767006</t>
  </si>
  <si>
    <t>Úprava zábradlí při vstupu do objektu, před provedením KZS</t>
  </si>
  <si>
    <t>2*6</t>
  </si>
  <si>
    <t>767007</t>
  </si>
  <si>
    <t>D+M Systémové tepelně izolační krytky kotvících bodů záchytného systému, dle PD ozn. 7/Z</t>
  </si>
  <si>
    <t>7678491a</t>
  </si>
  <si>
    <t>Tahové zkoušky záchytného systému</t>
  </si>
  <si>
    <t>7678491b</t>
  </si>
  <si>
    <t>Revize a předání do užívání záchytného systému</t>
  </si>
  <si>
    <t>998767204R00</t>
  </si>
  <si>
    <t>Přesun hmot pro kovové stavební doplňk. konstrukce v objektech výšky do 36 m</t>
  </si>
  <si>
    <t>771101210RT1</t>
  </si>
  <si>
    <t>Příprava podkladu pod dlažby penetrace podkladu pod dlažby</t>
  </si>
  <si>
    <t>800-771</t>
  </si>
  <si>
    <t>Odkaz na mn. položky pořadí 185 : 259,58400</t>
  </si>
  <si>
    <t>771475014R00</t>
  </si>
  <si>
    <t>Montáž soklíků z dlaždic keramických výšky 100 mm, soklíků vodorovných, kladených do flexibilního tmele</t>
  </si>
  <si>
    <t>771575107R00</t>
  </si>
  <si>
    <t>Montáž podlah z dlaždic keramických 200 x 200 mm, režných nebo glazovaných, hladkých, kladených do flexibilního tmele</t>
  </si>
  <si>
    <t>771577131R00</t>
  </si>
  <si>
    <t xml:space="preserve">Hrany schodů, dilatační, koutové, ukončovací a přechodové profily profily hran schodů nerez, hrany schodů, upevnění do maltovéo lože, výška profilu 8 mm,  </t>
  </si>
  <si>
    <t>S6 : 0,71*78</t>
  </si>
  <si>
    <t>771578011R00</t>
  </si>
  <si>
    <t>Zvláštní úpravy spár spára podlaha-stěna silikonem</t>
  </si>
  <si>
    <t>vč. dodávky a montáže silikonu.</t>
  </si>
  <si>
    <t>Odkaz na mn. položky pořadí 184 : 447,72000</t>
  </si>
  <si>
    <t>771579792R00</t>
  </si>
  <si>
    <t>Příplatky k položkám montáže podlah keramických příplatek za podlahy keramické v omezeném prostoru</t>
  </si>
  <si>
    <t>771579793R00</t>
  </si>
  <si>
    <t>Příplatky k položkám montáže podlah keramických příplatek za spárovací hmotu - plošně</t>
  </si>
  <si>
    <t>597642020R</t>
  </si>
  <si>
    <t>Dlažba keramická bez glazury (UGL); tl. = 9,0 mm; a = 198 mm; b = 198 mm; nasákavost = 0,5 %; protiskluznost: R10; povrch: hladký, matný; barva: černá</t>
  </si>
  <si>
    <t>Odkaz na mn. položky pořadí 184 : 447,72000*0,105</t>
  </si>
  <si>
    <t>Odkaz na mn. položky pořadí 185 : 259,58400*1,05</t>
  </si>
  <si>
    <t>998771204R00</t>
  </si>
  <si>
    <t>Přesun hmot pro podlahy z dlaždic v objektech výšky do 36 m</t>
  </si>
  <si>
    <t>784402801R00</t>
  </si>
  <si>
    <t>Odstranění maleb oškrabáním, v místnostech do 3,8 m</t>
  </si>
  <si>
    <t>800-784</t>
  </si>
  <si>
    <t>Odkaz na mn. položky pořadí 87 : 607,95000</t>
  </si>
  <si>
    <t>784161401R00</t>
  </si>
  <si>
    <t>Příprava povrchu Penetrace (napouštění) podkladu disperzní, jednonásobná, Hmota nátěrová akrylátová; typ: malířská; funkce: dekorační; barva: bílá</t>
  </si>
  <si>
    <t>Odkaz na mn. položky pořadí 194 : 699,60000</t>
  </si>
  <si>
    <t>784165512R00</t>
  </si>
  <si>
    <t>Malby z malířských směsí otěruvzdorných,  , bělost 93 %, dvojnásobné, Hmota nátěrová akrylátová; typ: malířská; funkce: dekorační; barva: bílá</t>
  </si>
  <si>
    <t>Odkaz na mn. položky pořadí 26 : 91,65000</t>
  </si>
  <si>
    <t>784011222RT2</t>
  </si>
  <si>
    <t>Ostatní práce zakrytí podlah,  , včetně papírové lepenky</t>
  </si>
  <si>
    <t>799001</t>
  </si>
  <si>
    <t>D+M postroje pro záchytný systém</t>
  </si>
  <si>
    <t>7991</t>
  </si>
  <si>
    <t>Zpětná montáž tabulek, konzol, sušáku atd. na fasádu</t>
  </si>
  <si>
    <t>211</t>
  </si>
  <si>
    <t>Demontáž stávajicího hromosvodu na objektu</t>
  </si>
  <si>
    <t>212</t>
  </si>
  <si>
    <t>Dodávka a montáž hromosvodu - dle samostatného rozpočtu</t>
  </si>
  <si>
    <t>213</t>
  </si>
  <si>
    <t xml:space="preserve">Demontáž osvětlení nad vstupem a montáž nového osvětlení nad vstupy </t>
  </si>
  <si>
    <t>215</t>
  </si>
  <si>
    <t>Demontáž a zpětná montáž osvětlení v 1PP</t>
  </si>
  <si>
    <t>216</t>
  </si>
  <si>
    <t>Demontáž a zpětná montáž zvonkového tabla u dveří vč. napojení na komunikační systém, dle PD</t>
  </si>
  <si>
    <t>460030011RT2</t>
  </si>
  <si>
    <t>Sejmutí drnu, z ploch středně zatravněných</t>
  </si>
  <si>
    <t>zemnící pásek : 160*0,8</t>
  </si>
  <si>
    <t>460200262RT2</t>
  </si>
  <si>
    <t>Výkop kabelové rýhy 50/80 cm  hor.2, ruční výkop rýhy</t>
  </si>
  <si>
    <t>zemnící pásek : 160</t>
  </si>
  <si>
    <t>460570262R00</t>
  </si>
  <si>
    <t>Zához rýhy 50/80 cm, hornina třídy 2, se zhutněním</t>
  </si>
  <si>
    <t>Odkaz na mn. položky pořadí 204 : 160,00000</t>
  </si>
  <si>
    <t>460620001RT1</t>
  </si>
  <si>
    <t>Položení drnu, ruční položení drnu, kropení</t>
  </si>
  <si>
    <t>Odkaz na mn. položky pořadí 203 : 128,00000</t>
  </si>
  <si>
    <t>979951111R00</t>
  </si>
  <si>
    <t>Výkup kovů železný šrot, tloušťky do 4 mm</t>
  </si>
  <si>
    <t>Pro vyjádření výnosu ve prospěch zhotovitele je nutné jednotkovou cenu uvést se záporným znaménkem. (Získaná částka ponižuje náklad stavby.)</t>
  </si>
  <si>
    <t>3,36749</t>
  </si>
  <si>
    <t>979990107R00</t>
  </si>
  <si>
    <t>Poplatek za uložení, směs betonu, cihel a dřeva,  , skupina 17 09 04 z Katalogu odpadů</t>
  </si>
  <si>
    <t>90,82894</t>
  </si>
  <si>
    <t>Odkaz na mn. položky pořadí 210 : 0,27369*-1</t>
  </si>
  <si>
    <t>Odkaz na mn. položky pořadí 209 : 4,45837*-1</t>
  </si>
  <si>
    <t>Odkaz na mn. položky pořadí 207 : 3,36749*-1</t>
  </si>
  <si>
    <t>979990121R00</t>
  </si>
  <si>
    <t>Poplatek za uložení, asfaltové pásy,  , skupina 17 03 02 z Katalogu odpadů</t>
  </si>
  <si>
    <t>4,45837</t>
  </si>
  <si>
    <t>979990146R00</t>
  </si>
  <si>
    <t>Poplatek za uložení, čistý polystyren, čistá minerální a skelná vata,  , skupina 17 06 04 z Katalogu odpadů</t>
  </si>
  <si>
    <t>0,27369</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</si>
  <si>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</si>
  <si>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</si>
  <si>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</si>
  <si>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</si>
  <si>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</si>
  <si>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</si>
  <si>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</si>
  <si>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</si>
  <si>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</si>
  <si>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</si>
  <si>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</si>
  <si>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</si>
  <si>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</si>
  <si>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</si>
  <si>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</si>
  <si>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005124010R</t>
  </si>
  <si>
    <t>Koordinační činnost</t>
  </si>
  <si>
    <t>Soubor</t>
  </si>
  <si>
    <t>VRN</t>
  </si>
  <si>
    <t>POL99_2</t>
  </si>
  <si>
    <t>Koordinace stavebních a technologických dodávek stavby.</t>
  </si>
  <si>
    <t>005121 R</t>
  </si>
  <si>
    <t>Zařízení staveniště</t>
  </si>
  <si>
    <t>Veškeré náklady spojené s vybudováním, provozem a odstraněním zařízení staveniště.</t>
  </si>
  <si>
    <t>005211010R</t>
  </si>
  <si>
    <t>Předání a převzetí staveniště</t>
  </si>
  <si>
    <t>POL99_</t>
  </si>
  <si>
    <t>Náklady spojené s účastí zhotovitele na předání a převzetí staveniště.</t>
  </si>
  <si>
    <t>005211040R</t>
  </si>
  <si>
    <t xml:space="preserve">Užívání veřejných ploch a prostranství  </t>
  </si>
  <si>
    <t>POL99_8</t>
  </si>
  <si>
    <t>Náklady a poplatky spojené s užíváním veřejných ploch a prostranství, pokud jsou stavebními pracemi nebo souvisejícími činnostmi dotčeny, a to včetně užívání ploch v souvislosti s uložením stavebního materiálu nebo stavebního odpadu.</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</si>
  <si>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</si>
  <si>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</si>
  <si>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</si>
  <si>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</si>
  <si>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</si>
  <si>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</si>
  <si>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004111010R</t>
  </si>
  <si>
    <t>Průzkumné práce - odtrhové a výtažné zkoušky montažních kotev, Odtrhové zkoušky pro ETICS</t>
  </si>
  <si>
    <t>005112</t>
  </si>
  <si>
    <t>Podtlakové zkoušky těsnosti fólie</t>
  </si>
  <si>
    <t>005113</t>
  </si>
  <si>
    <t>Prohlídka stavby statikem</t>
  </si>
  <si>
    <t>005116</t>
  </si>
  <si>
    <t>Dílenskou dokumentaci</t>
  </si>
  <si>
    <t>SUM</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</si>
  <si>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</si>
  <si>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 xml:space="preserve"> cm</t>
  </si>
  <si>
    <t>Materiál směs dřevěných pilin, cementu.</t>
  </si>
  <si>
    <t>Vnější rozměry: 14 x 14 x 60cm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</si>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</sst>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8" fillId="0" borderId="0" xfId="0" applyNumberFormat="1" applyFont="1" applyBorder="1" applyAlignment="1">
      <alignment vertical="top" wrapText="1"/>
    </xf>
    <xf numFmtId="0" fontId="18" fillId="0" borderId="18"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0" fontId="16"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1j6jGqYBWSVafjkOMgMZxea63bMHr2TmpGF2hBA4AjNBH8LNajbGY/DRbm1jM870XetPSGu8A8b7oAxwkuzO8w==" saltValue="uo6yxi5sA7VWRMc0TwPab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2" t="s">
        <v>22</v>
      </c>
      <c r="C2" s="113"/>
      <c r="D2" s="114" t="s">
        <v>43</v>
      </c>
      <c r="E2" s="115" t="s">
        <v>49</v>
      </c>
      <c r="F2" s="116"/>
      <c r="G2" s="116"/>
      <c r="H2" s="116"/>
      <c r="I2" s="116"/>
      <c r="J2" s="117"/>
      <c r="O2" s="1"/>
    </row>
    <row r="3" spans="1:15" ht="27" customHeight="1" x14ac:dyDescent="0.2">
      <c r="A3" s="2"/>
      <c r="B3" s="118" t="s">
        <v>47</v>
      </c>
      <c r="C3" s="113"/>
      <c r="D3" s="119" t="s">
        <v>45</v>
      </c>
      <c r="E3" s="120" t="s">
        <v>46</v>
      </c>
      <c r="F3" s="121"/>
      <c r="G3" s="121"/>
      <c r="H3" s="121"/>
      <c r="I3" s="121"/>
      <c r="J3" s="122"/>
    </row>
    <row r="4" spans="1:15" ht="23.25" customHeight="1" x14ac:dyDescent="0.2">
      <c r="A4" s="111">
        <v>4306</v>
      </c>
      <c r="B4" s="123" t="s">
        <v>48</v>
      </c>
      <c r="C4" s="124"/>
      <c r="D4" s="125" t="s">
        <v>43</v>
      </c>
      <c r="E4" s="126" t="s">
        <v>44</v>
      </c>
      <c r="F4" s="127"/>
      <c r="G4" s="127"/>
      <c r="H4" s="127"/>
      <c r="I4" s="127"/>
      <c r="J4" s="128"/>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SUMIF(F53:F82,A16,I53:I82)+SUMIF(F53:F82,"PSU",I53:I82)</f>
        <v>0</v>
      </c>
      <c r="J16" s="85"/>
    </row>
    <row r="17" spans="1:10" ht="23.25" customHeight="1" x14ac:dyDescent="0.2">
      <c r="A17" s="196" t="s">
        <v>25</v>
      </c>
      <c r="B17" s="38" t="s">
        <v>25</v>
      </c>
      <c r="C17" s="62"/>
      <c r="D17" s="63"/>
      <c r="E17" s="83"/>
      <c r="F17" s="84"/>
      <c r="G17" s="83"/>
      <c r="H17" s="84"/>
      <c r="I17" s="83">
        <f>SUMIF(F53:F82,A17,I53:I82)</f>
        <v>0</v>
      </c>
      <c r="J17" s="85"/>
    </row>
    <row r="18" spans="1:10" ht="23.25" customHeight="1" x14ac:dyDescent="0.2">
      <c r="A18" s="196" t="s">
        <v>26</v>
      </c>
      <c r="B18" s="38" t="s">
        <v>26</v>
      </c>
      <c r="C18" s="62"/>
      <c r="D18" s="63"/>
      <c r="E18" s="83"/>
      <c r="F18" s="84"/>
      <c r="G18" s="83"/>
      <c r="H18" s="84"/>
      <c r="I18" s="83">
        <f>SUMIF(F53:F82,A18,I53:I82)</f>
        <v>0</v>
      </c>
      <c r="J18" s="85"/>
    </row>
    <row r="19" spans="1:10" ht="23.25" customHeight="1" x14ac:dyDescent="0.2">
      <c r="A19" s="196" t="s">
        <v>118</v>
      </c>
      <c r="B19" s="38" t="s">
        <v>27</v>
      </c>
      <c r="C19" s="62"/>
      <c r="D19" s="63"/>
      <c r="E19" s="83"/>
      <c r="F19" s="84"/>
      <c r="G19" s="83"/>
      <c r="H19" s="84"/>
      <c r="I19" s="83">
        <f>SUMIF(F53:F82,A19,I53:I82)</f>
        <v>0</v>
      </c>
      <c r="J19" s="85"/>
    </row>
    <row r="20" spans="1:10" ht="23.25" customHeight="1" x14ac:dyDescent="0.2">
      <c r="A20" s="196" t="s">
        <v>119</v>
      </c>
      <c r="B20" s="38" t="s">
        <v>28</v>
      </c>
      <c r="C20" s="62"/>
      <c r="D20" s="63"/>
      <c r="E20" s="83"/>
      <c r="F20" s="84"/>
      <c r="G20" s="83"/>
      <c r="H20" s="84"/>
      <c r="I20" s="83">
        <f>SUMIF(F53:F82,A20,I53:I82)</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53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7" t="s">
        <v>16</v>
      </c>
      <c r="C37" s="138"/>
      <c r="D37" s="138"/>
      <c r="E37" s="138"/>
      <c r="F37" s="139"/>
      <c r="G37" s="139"/>
      <c r="H37" s="139"/>
      <c r="I37" s="139"/>
      <c r="J37" s="140"/>
    </row>
    <row r="38" spans="1:10" ht="25.5" hidden="1"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50</v>
      </c>
      <c r="C39" s="147"/>
      <c r="D39" s="147"/>
      <c r="E39" s="147"/>
      <c r="F39" s="148">
        <f>'32 1 Pol'!AE665</f>
        <v>0</v>
      </c>
      <c r="G39" s="149">
        <f>'32 1 Pol'!AF665</f>
        <v>0</v>
      </c>
      <c r="H39" s="150">
        <f>(F39*SazbaDPH1/100)+(G39*SazbaDPH2/100)</f>
        <v>0</v>
      </c>
      <c r="I39" s="150">
        <f>F39+G39+H39</f>
        <v>0</v>
      </c>
      <c r="J39" s="151" t="str">
        <f>IF(CenaCelkemVypocet=0,"",I39/CenaCelkemVypocet*100)</f>
        <v/>
      </c>
    </row>
    <row r="40" spans="1:10" ht="25.5" hidden="1" customHeight="1" x14ac:dyDescent="0.2">
      <c r="A40" s="136">
        <v>2</v>
      </c>
      <c r="B40" s="152"/>
      <c r="C40" s="153" t="s">
        <v>51</v>
      </c>
      <c r="D40" s="153"/>
      <c r="E40" s="153"/>
      <c r="F40" s="154"/>
      <c r="G40" s="155"/>
      <c r="H40" s="155">
        <f>(F40*SazbaDPH1/100)+(G40*SazbaDPH2/100)</f>
        <v>0</v>
      </c>
      <c r="I40" s="155"/>
      <c r="J40" s="156"/>
    </row>
    <row r="41" spans="1:10" ht="25.5" hidden="1" customHeight="1" x14ac:dyDescent="0.2">
      <c r="A41" s="136">
        <v>2</v>
      </c>
      <c r="B41" s="152" t="s">
        <v>45</v>
      </c>
      <c r="C41" s="153" t="s">
        <v>46</v>
      </c>
      <c r="D41" s="153"/>
      <c r="E41" s="153"/>
      <c r="F41" s="154">
        <f>'32 1 Pol'!AE665</f>
        <v>0</v>
      </c>
      <c r="G41" s="155">
        <f>'32 1 Pol'!AF665</f>
        <v>0</v>
      </c>
      <c r="H41" s="155">
        <f>(F41*SazbaDPH1/100)+(G41*SazbaDPH2/100)</f>
        <v>0</v>
      </c>
      <c r="I41" s="155">
        <f>F41+G41+H41</f>
        <v>0</v>
      </c>
      <c r="J41" s="156" t="str">
        <f>IF(CenaCelkemVypocet=0,"",I41/CenaCelkemVypocet*100)</f>
        <v/>
      </c>
    </row>
    <row r="42" spans="1:10" ht="25.5" hidden="1" customHeight="1" x14ac:dyDescent="0.2">
      <c r="A42" s="136">
        <v>3</v>
      </c>
      <c r="B42" s="157" t="s">
        <v>43</v>
      </c>
      <c r="C42" s="147" t="s">
        <v>44</v>
      </c>
      <c r="D42" s="147"/>
      <c r="E42" s="147"/>
      <c r="F42" s="158">
        <f>'32 1 Pol'!AE665</f>
        <v>0</v>
      </c>
      <c r="G42" s="150">
        <f>'32 1 Pol'!AF665</f>
        <v>0</v>
      </c>
      <c r="H42" s="150">
        <f>(F42*SazbaDPH1/100)+(G42*SazbaDPH2/100)</f>
        <v>0</v>
      </c>
      <c r="I42" s="150">
        <f>F42+G42+H42</f>
        <v>0</v>
      </c>
      <c r="J42" s="151" t="str">
        <f>IF(CenaCelkemVypocet=0,"",I42/CenaCelkemVypocet*100)</f>
        <v/>
      </c>
    </row>
    <row r="43" spans="1:10" ht="25.5" hidden="1" customHeight="1" x14ac:dyDescent="0.2">
      <c r="A43" s="136"/>
      <c r="B43" s="159" t="s">
        <v>52</v>
      </c>
      <c r="C43" s="160"/>
      <c r="D43" s="160"/>
      <c r="E43" s="161"/>
      <c r="F43" s="162">
        <f>SUMIF(A39:A42,"=1",F39:F42)</f>
        <v>0</v>
      </c>
      <c r="G43" s="163">
        <f>SUMIF(A39:A42,"=1",G39:G42)</f>
        <v>0</v>
      </c>
      <c r="H43" s="163">
        <f>SUMIF(A39:A42,"=1",H39:H42)</f>
        <v>0</v>
      </c>
      <c r="I43" s="163">
        <f>SUMIF(A39:A42,"=1",I39:I42)</f>
        <v>0</v>
      </c>
      <c r="J43" s="164">
        <f>SUMIF(A39:A42,"=1",J39:J42)</f>
        <v>0</v>
      </c>
    </row>
    <row r="45" spans="1:10" x14ac:dyDescent="0.2">
      <c r="A45" t="s">
        <v>54</v>
      </c>
      <c r="B45" t="s">
        <v>55</v>
      </c>
    </row>
    <row r="46" spans="1:10" x14ac:dyDescent="0.2">
      <c r="A46" t="s">
        <v>56</v>
      </c>
      <c r="B46" t="s">
        <v>57</v>
      </c>
    </row>
    <row r="47" spans="1:10" x14ac:dyDescent="0.2">
      <c r="A47" t="s">
        <v>58</v>
      </c>
      <c r="B47" t="s">
        <v>59</v>
      </c>
    </row>
    <row r="50" spans="1:10" ht="15.75" x14ac:dyDescent="0.25">
      <c r="B50" s="175" t="s">
        <v>60</v>
      </c>
    </row>
    <row r="52" spans="1:10" ht="25.5" customHeight="1" x14ac:dyDescent="0.2">
      <c r="A52" s="177"/>
      <c r="B52" s="180" t="s">
        <v>17</v>
      </c>
      <c r="C52" s="180" t="s">
        <v>5</v>
      </c>
      <c r="D52" s="181"/>
      <c r="E52" s="181"/>
      <c r="F52" s="182" t="s">
        <v>61</v>
      </c>
      <c r="G52" s="182"/>
      <c r="H52" s="182"/>
      <c r="I52" s="182" t="s">
        <v>29</v>
      </c>
      <c r="J52" s="182" t="s">
        <v>0</v>
      </c>
    </row>
    <row r="53" spans="1:10" ht="36.75" customHeight="1" x14ac:dyDescent="0.2">
      <c r="A53" s="178"/>
      <c r="B53" s="183" t="s">
        <v>43</v>
      </c>
      <c r="C53" s="184" t="s">
        <v>62</v>
      </c>
      <c r="D53" s="185"/>
      <c r="E53" s="185"/>
      <c r="F53" s="192" t="s">
        <v>24</v>
      </c>
      <c r="G53" s="193"/>
      <c r="H53" s="193"/>
      <c r="I53" s="193">
        <f>'32 1 Pol'!G8</f>
        <v>0</v>
      </c>
      <c r="J53" s="189" t="str">
        <f>IF(I83=0,"",I53/I83*100)</f>
        <v/>
      </c>
    </row>
    <row r="54" spans="1:10" ht="36.75" customHeight="1" x14ac:dyDescent="0.2">
      <c r="A54" s="178"/>
      <c r="B54" s="183" t="s">
        <v>63</v>
      </c>
      <c r="C54" s="184" t="s">
        <v>64</v>
      </c>
      <c r="D54" s="185"/>
      <c r="E54" s="185"/>
      <c r="F54" s="192" t="s">
        <v>24</v>
      </c>
      <c r="G54" s="193"/>
      <c r="H54" s="193"/>
      <c r="I54" s="193">
        <f>'32 1 Pol'!G45</f>
        <v>0</v>
      </c>
      <c r="J54" s="189" t="str">
        <f>IF(I83=0,"",I54/I83*100)</f>
        <v/>
      </c>
    </row>
    <row r="55" spans="1:10" ht="36.75" customHeight="1" x14ac:dyDescent="0.2">
      <c r="A55" s="178"/>
      <c r="B55" s="183" t="s">
        <v>65</v>
      </c>
      <c r="C55" s="184" t="s">
        <v>66</v>
      </c>
      <c r="D55" s="185"/>
      <c r="E55" s="185"/>
      <c r="F55" s="192" t="s">
        <v>24</v>
      </c>
      <c r="G55" s="193"/>
      <c r="H55" s="193"/>
      <c r="I55" s="193">
        <f>'32 1 Pol'!G49</f>
        <v>0</v>
      </c>
      <c r="J55" s="189" t="str">
        <f>IF(I83=0,"",I55/I83*100)</f>
        <v/>
      </c>
    </row>
    <row r="56" spans="1:10" ht="36.75" customHeight="1" x14ac:dyDescent="0.2">
      <c r="A56" s="178"/>
      <c r="B56" s="183" t="s">
        <v>67</v>
      </c>
      <c r="C56" s="184" t="s">
        <v>68</v>
      </c>
      <c r="D56" s="185"/>
      <c r="E56" s="185"/>
      <c r="F56" s="192" t="s">
        <v>24</v>
      </c>
      <c r="G56" s="193"/>
      <c r="H56" s="193"/>
      <c r="I56" s="193">
        <f>'32 1 Pol'!G54</f>
        <v>0</v>
      </c>
      <c r="J56" s="189" t="str">
        <f>IF(I83=0,"",I56/I83*100)</f>
        <v/>
      </c>
    </row>
    <row r="57" spans="1:10" ht="36.75" customHeight="1" x14ac:dyDescent="0.2">
      <c r="A57" s="178"/>
      <c r="B57" s="183" t="s">
        <v>69</v>
      </c>
      <c r="C57" s="184" t="s">
        <v>70</v>
      </c>
      <c r="D57" s="185"/>
      <c r="E57" s="185"/>
      <c r="F57" s="192" t="s">
        <v>24</v>
      </c>
      <c r="G57" s="193"/>
      <c r="H57" s="193"/>
      <c r="I57" s="193">
        <f>'32 1 Pol'!G67</f>
        <v>0</v>
      </c>
      <c r="J57" s="189" t="str">
        <f>IF(I83=0,"",I57/I83*100)</f>
        <v/>
      </c>
    </row>
    <row r="58" spans="1:10" ht="36.75" customHeight="1" x14ac:dyDescent="0.2">
      <c r="A58" s="178"/>
      <c r="B58" s="183" t="s">
        <v>71</v>
      </c>
      <c r="C58" s="184" t="s">
        <v>72</v>
      </c>
      <c r="D58" s="185"/>
      <c r="E58" s="185"/>
      <c r="F58" s="192" t="s">
        <v>24</v>
      </c>
      <c r="G58" s="193"/>
      <c r="H58" s="193"/>
      <c r="I58" s="193">
        <f>'32 1 Pol'!G101</f>
        <v>0</v>
      </c>
      <c r="J58" s="189" t="str">
        <f>IF(I83=0,"",I58/I83*100)</f>
        <v/>
      </c>
    </row>
    <row r="59" spans="1:10" ht="36.75" customHeight="1" x14ac:dyDescent="0.2">
      <c r="A59" s="178"/>
      <c r="B59" s="183" t="s">
        <v>73</v>
      </c>
      <c r="C59" s="184" t="s">
        <v>74</v>
      </c>
      <c r="D59" s="185"/>
      <c r="E59" s="185"/>
      <c r="F59" s="192" t="s">
        <v>24</v>
      </c>
      <c r="G59" s="193"/>
      <c r="H59" s="193"/>
      <c r="I59" s="193">
        <f>'32 1 Pol'!G231</f>
        <v>0</v>
      </c>
      <c r="J59" s="189" t="str">
        <f>IF(I83=0,"",I59/I83*100)</f>
        <v/>
      </c>
    </row>
    <row r="60" spans="1:10" ht="36.75" customHeight="1" x14ac:dyDescent="0.2">
      <c r="A60" s="178"/>
      <c r="B60" s="183" t="s">
        <v>75</v>
      </c>
      <c r="C60" s="184" t="s">
        <v>76</v>
      </c>
      <c r="D60" s="185"/>
      <c r="E60" s="185"/>
      <c r="F60" s="192" t="s">
        <v>24</v>
      </c>
      <c r="G60" s="193"/>
      <c r="H60" s="193"/>
      <c r="I60" s="193">
        <f>'32 1 Pol'!G251</f>
        <v>0</v>
      </c>
      <c r="J60" s="189" t="str">
        <f>IF(I83=0,"",I60/I83*100)</f>
        <v/>
      </c>
    </row>
    <row r="61" spans="1:10" ht="36.75" customHeight="1" x14ac:dyDescent="0.2">
      <c r="A61" s="178"/>
      <c r="B61" s="183" t="s">
        <v>77</v>
      </c>
      <c r="C61" s="184" t="s">
        <v>78</v>
      </c>
      <c r="D61" s="185"/>
      <c r="E61" s="185"/>
      <c r="F61" s="192" t="s">
        <v>24</v>
      </c>
      <c r="G61" s="193"/>
      <c r="H61" s="193"/>
      <c r="I61" s="193">
        <f>'32 1 Pol'!G255</f>
        <v>0</v>
      </c>
      <c r="J61" s="189" t="str">
        <f>IF(I83=0,"",I61/I83*100)</f>
        <v/>
      </c>
    </row>
    <row r="62" spans="1:10" ht="36.75" customHeight="1" x14ac:dyDescent="0.2">
      <c r="A62" s="178"/>
      <c r="B62" s="183" t="s">
        <v>79</v>
      </c>
      <c r="C62" s="184" t="s">
        <v>80</v>
      </c>
      <c r="D62" s="185"/>
      <c r="E62" s="185"/>
      <c r="F62" s="192" t="s">
        <v>24</v>
      </c>
      <c r="G62" s="193"/>
      <c r="H62" s="193"/>
      <c r="I62" s="193">
        <f>'32 1 Pol'!G278</f>
        <v>0</v>
      </c>
      <c r="J62" s="189" t="str">
        <f>IF(I83=0,"",I62/I83*100)</f>
        <v/>
      </c>
    </row>
    <row r="63" spans="1:10" ht="36.75" customHeight="1" x14ac:dyDescent="0.2">
      <c r="A63" s="178"/>
      <c r="B63" s="183" t="s">
        <v>81</v>
      </c>
      <c r="C63" s="184" t="s">
        <v>82</v>
      </c>
      <c r="D63" s="185"/>
      <c r="E63" s="185"/>
      <c r="F63" s="192" t="s">
        <v>24</v>
      </c>
      <c r="G63" s="193"/>
      <c r="H63" s="193"/>
      <c r="I63" s="193">
        <f>'32 1 Pol'!G297</f>
        <v>0</v>
      </c>
      <c r="J63" s="189" t="str">
        <f>IF(I83=0,"",I63/I83*100)</f>
        <v/>
      </c>
    </row>
    <row r="64" spans="1:10" ht="36.75" customHeight="1" x14ac:dyDescent="0.2">
      <c r="A64" s="178"/>
      <c r="B64" s="183" t="s">
        <v>83</v>
      </c>
      <c r="C64" s="184" t="s">
        <v>84</v>
      </c>
      <c r="D64" s="185"/>
      <c r="E64" s="185"/>
      <c r="F64" s="192" t="s">
        <v>24</v>
      </c>
      <c r="G64" s="193"/>
      <c r="H64" s="193"/>
      <c r="I64" s="193">
        <f>'32 1 Pol'!G339</f>
        <v>0</v>
      </c>
      <c r="J64" s="189" t="str">
        <f>IF(I83=0,"",I64/I83*100)</f>
        <v/>
      </c>
    </row>
    <row r="65" spans="1:10" ht="36.75" customHeight="1" x14ac:dyDescent="0.2">
      <c r="A65" s="178"/>
      <c r="B65" s="183" t="s">
        <v>85</v>
      </c>
      <c r="C65" s="184" t="s">
        <v>86</v>
      </c>
      <c r="D65" s="185"/>
      <c r="E65" s="185"/>
      <c r="F65" s="192" t="s">
        <v>25</v>
      </c>
      <c r="G65" s="193"/>
      <c r="H65" s="193"/>
      <c r="I65" s="193">
        <f>'32 1 Pol'!G342</f>
        <v>0</v>
      </c>
      <c r="J65" s="189" t="str">
        <f>IF(I83=0,"",I65/I83*100)</f>
        <v/>
      </c>
    </row>
    <row r="66" spans="1:10" ht="36.75" customHeight="1" x14ac:dyDescent="0.2">
      <c r="A66" s="178"/>
      <c r="B66" s="183" t="s">
        <v>87</v>
      </c>
      <c r="C66" s="184" t="s">
        <v>88</v>
      </c>
      <c r="D66" s="185"/>
      <c r="E66" s="185"/>
      <c r="F66" s="192" t="s">
        <v>25</v>
      </c>
      <c r="G66" s="193"/>
      <c r="H66" s="193"/>
      <c r="I66" s="193">
        <f>'32 1 Pol'!G361</f>
        <v>0</v>
      </c>
      <c r="J66" s="189" t="str">
        <f>IF(I83=0,"",I66/I83*100)</f>
        <v/>
      </c>
    </row>
    <row r="67" spans="1:10" ht="36.75" customHeight="1" x14ac:dyDescent="0.2">
      <c r="A67" s="178"/>
      <c r="B67" s="183" t="s">
        <v>89</v>
      </c>
      <c r="C67" s="184" t="s">
        <v>90</v>
      </c>
      <c r="D67" s="185"/>
      <c r="E67" s="185"/>
      <c r="F67" s="192" t="s">
        <v>25</v>
      </c>
      <c r="G67" s="193"/>
      <c r="H67" s="193"/>
      <c r="I67" s="193">
        <f>'32 1 Pol'!G407</f>
        <v>0</v>
      </c>
      <c r="J67" s="189" t="str">
        <f>IF(I83=0,"",I67/I83*100)</f>
        <v/>
      </c>
    </row>
    <row r="68" spans="1:10" ht="36.75" customHeight="1" x14ac:dyDescent="0.2">
      <c r="A68" s="178"/>
      <c r="B68" s="183" t="s">
        <v>91</v>
      </c>
      <c r="C68" s="184" t="s">
        <v>92</v>
      </c>
      <c r="D68" s="185"/>
      <c r="E68" s="185"/>
      <c r="F68" s="192" t="s">
        <v>25</v>
      </c>
      <c r="G68" s="193"/>
      <c r="H68" s="193"/>
      <c r="I68" s="193">
        <f>'32 1 Pol'!G443</f>
        <v>0</v>
      </c>
      <c r="J68" s="189" t="str">
        <f>IF(I83=0,"",I68/I83*100)</f>
        <v/>
      </c>
    </row>
    <row r="69" spans="1:10" ht="36.75" customHeight="1" x14ac:dyDescent="0.2">
      <c r="A69" s="178"/>
      <c r="B69" s="183" t="s">
        <v>93</v>
      </c>
      <c r="C69" s="184" t="s">
        <v>94</v>
      </c>
      <c r="D69" s="185"/>
      <c r="E69" s="185"/>
      <c r="F69" s="192" t="s">
        <v>25</v>
      </c>
      <c r="G69" s="193"/>
      <c r="H69" s="193"/>
      <c r="I69" s="193">
        <f>'32 1 Pol'!G453</f>
        <v>0</v>
      </c>
      <c r="J69" s="189" t="str">
        <f>IF(I83=0,"",I69/I83*100)</f>
        <v/>
      </c>
    </row>
    <row r="70" spans="1:10" ht="36.75" customHeight="1" x14ac:dyDescent="0.2">
      <c r="A70" s="178"/>
      <c r="B70" s="183" t="s">
        <v>95</v>
      </c>
      <c r="C70" s="184" t="s">
        <v>96</v>
      </c>
      <c r="D70" s="185"/>
      <c r="E70" s="185"/>
      <c r="F70" s="192" t="s">
        <v>25</v>
      </c>
      <c r="G70" s="193"/>
      <c r="H70" s="193"/>
      <c r="I70" s="193">
        <f>'32 1 Pol'!G463</f>
        <v>0</v>
      </c>
      <c r="J70" s="189" t="str">
        <f>IF(I83=0,"",I70/I83*100)</f>
        <v/>
      </c>
    </row>
    <row r="71" spans="1:10" ht="36.75" customHeight="1" x14ac:dyDescent="0.2">
      <c r="A71" s="178"/>
      <c r="B71" s="183" t="s">
        <v>97</v>
      </c>
      <c r="C71" s="184" t="s">
        <v>98</v>
      </c>
      <c r="D71" s="185"/>
      <c r="E71" s="185"/>
      <c r="F71" s="192" t="s">
        <v>25</v>
      </c>
      <c r="G71" s="193"/>
      <c r="H71" s="193"/>
      <c r="I71" s="193">
        <f>'32 1 Pol'!G485</f>
        <v>0</v>
      </c>
      <c r="J71" s="189" t="str">
        <f>IF(I83=0,"",I71/I83*100)</f>
        <v/>
      </c>
    </row>
    <row r="72" spans="1:10" ht="36.75" customHeight="1" x14ac:dyDescent="0.2">
      <c r="A72" s="178"/>
      <c r="B72" s="183" t="s">
        <v>99</v>
      </c>
      <c r="C72" s="184" t="s">
        <v>100</v>
      </c>
      <c r="D72" s="185"/>
      <c r="E72" s="185"/>
      <c r="F72" s="192" t="s">
        <v>25</v>
      </c>
      <c r="G72" s="193"/>
      <c r="H72" s="193"/>
      <c r="I72" s="193">
        <f>'32 1 Pol'!G545</f>
        <v>0</v>
      </c>
      <c r="J72" s="189" t="str">
        <f>IF(I83=0,"",I72/I83*100)</f>
        <v/>
      </c>
    </row>
    <row r="73" spans="1:10" ht="36.75" customHeight="1" x14ac:dyDescent="0.2">
      <c r="A73" s="178"/>
      <c r="B73" s="183" t="s">
        <v>101</v>
      </c>
      <c r="C73" s="184" t="s">
        <v>102</v>
      </c>
      <c r="D73" s="185"/>
      <c r="E73" s="185"/>
      <c r="F73" s="192" t="s">
        <v>25</v>
      </c>
      <c r="G73" s="193"/>
      <c r="H73" s="193"/>
      <c r="I73" s="193">
        <f>'32 1 Pol'!G550</f>
        <v>0</v>
      </c>
      <c r="J73" s="189" t="str">
        <f>IF(I83=0,"",I73/I83*100)</f>
        <v/>
      </c>
    </row>
    <row r="74" spans="1:10" ht="36.75" customHeight="1" x14ac:dyDescent="0.2">
      <c r="A74" s="178"/>
      <c r="B74" s="183" t="s">
        <v>103</v>
      </c>
      <c r="C74" s="184" t="s">
        <v>104</v>
      </c>
      <c r="D74" s="185"/>
      <c r="E74" s="185"/>
      <c r="F74" s="192" t="s">
        <v>25</v>
      </c>
      <c r="G74" s="193"/>
      <c r="H74" s="193"/>
      <c r="I74" s="193">
        <f>'32 1 Pol'!G558</f>
        <v>0</v>
      </c>
      <c r="J74" s="189" t="str">
        <f>IF(I83=0,"",I74/I83*100)</f>
        <v/>
      </c>
    </row>
    <row r="75" spans="1:10" ht="36.75" customHeight="1" x14ac:dyDescent="0.2">
      <c r="A75" s="178"/>
      <c r="B75" s="183" t="s">
        <v>105</v>
      </c>
      <c r="C75" s="184" t="s">
        <v>106</v>
      </c>
      <c r="D75" s="185"/>
      <c r="E75" s="185"/>
      <c r="F75" s="192" t="s">
        <v>25</v>
      </c>
      <c r="G75" s="193"/>
      <c r="H75" s="193"/>
      <c r="I75" s="193">
        <f>'32 1 Pol'!G576</f>
        <v>0</v>
      </c>
      <c r="J75" s="189" t="str">
        <f>IF(I83=0,"",I75/I83*100)</f>
        <v/>
      </c>
    </row>
    <row r="76" spans="1:10" ht="36.75" customHeight="1" x14ac:dyDescent="0.2">
      <c r="A76" s="178"/>
      <c r="B76" s="183" t="s">
        <v>107</v>
      </c>
      <c r="C76" s="184" t="s">
        <v>108</v>
      </c>
      <c r="D76" s="185"/>
      <c r="E76" s="185"/>
      <c r="F76" s="192" t="s">
        <v>25</v>
      </c>
      <c r="G76" s="193"/>
      <c r="H76" s="193"/>
      <c r="I76" s="193">
        <f>'32 1 Pol'!G597</f>
        <v>0</v>
      </c>
      <c r="J76" s="189" t="str">
        <f>IF(I83=0,"",I76/I83*100)</f>
        <v/>
      </c>
    </row>
    <row r="77" spans="1:10" ht="36.75" customHeight="1" x14ac:dyDescent="0.2">
      <c r="A77" s="178"/>
      <c r="B77" s="183" t="s">
        <v>109</v>
      </c>
      <c r="C77" s="184" t="s">
        <v>110</v>
      </c>
      <c r="D77" s="185"/>
      <c r="E77" s="185"/>
      <c r="F77" s="192" t="s">
        <v>25</v>
      </c>
      <c r="G77" s="193"/>
      <c r="H77" s="193"/>
      <c r="I77" s="193">
        <f>'32 1 Pol'!G608</f>
        <v>0</v>
      </c>
      <c r="J77" s="189" t="str">
        <f>IF(I83=0,"",I77/I83*100)</f>
        <v/>
      </c>
    </row>
    <row r="78" spans="1:10" ht="36.75" customHeight="1" x14ac:dyDescent="0.2">
      <c r="A78" s="178"/>
      <c r="B78" s="183" t="s">
        <v>111</v>
      </c>
      <c r="C78" s="184" t="s">
        <v>112</v>
      </c>
      <c r="D78" s="185"/>
      <c r="E78" s="185"/>
      <c r="F78" s="192" t="s">
        <v>26</v>
      </c>
      <c r="G78" s="193"/>
      <c r="H78" s="193"/>
      <c r="I78" s="193">
        <f>'32 1 Pol'!G611</f>
        <v>0</v>
      </c>
      <c r="J78" s="189" t="str">
        <f>IF(I83=0,"",I78/I83*100)</f>
        <v/>
      </c>
    </row>
    <row r="79" spans="1:10" ht="36.75" customHeight="1" x14ac:dyDescent="0.2">
      <c r="A79" s="178"/>
      <c r="B79" s="183" t="s">
        <v>113</v>
      </c>
      <c r="C79" s="184" t="s">
        <v>114</v>
      </c>
      <c r="D79" s="185"/>
      <c r="E79" s="185"/>
      <c r="F79" s="192" t="s">
        <v>26</v>
      </c>
      <c r="G79" s="193"/>
      <c r="H79" s="193"/>
      <c r="I79" s="193">
        <f>'32 1 Pol'!G617</f>
        <v>0</v>
      </c>
      <c r="J79" s="189" t="str">
        <f>IF(I83=0,"",I79/I83*100)</f>
        <v/>
      </c>
    </row>
    <row r="80" spans="1:10" ht="36.75" customHeight="1" x14ac:dyDescent="0.2">
      <c r="A80" s="178"/>
      <c r="B80" s="183" t="s">
        <v>115</v>
      </c>
      <c r="C80" s="184" t="s">
        <v>116</v>
      </c>
      <c r="D80" s="185"/>
      <c r="E80" s="185"/>
      <c r="F80" s="192" t="s">
        <v>117</v>
      </c>
      <c r="G80" s="193"/>
      <c r="H80" s="193"/>
      <c r="I80" s="193">
        <f>'32 1 Pol'!G626</f>
        <v>0</v>
      </c>
      <c r="J80" s="189" t="str">
        <f>IF(I83=0,"",I80/I83*100)</f>
        <v/>
      </c>
    </row>
    <row r="81" spans="1:10" ht="36.75" customHeight="1" x14ac:dyDescent="0.2">
      <c r="A81" s="178"/>
      <c r="B81" s="183" t="s">
        <v>118</v>
      </c>
      <c r="C81" s="184" t="s">
        <v>27</v>
      </c>
      <c r="D81" s="185"/>
      <c r="E81" s="185"/>
      <c r="F81" s="192" t="s">
        <v>118</v>
      </c>
      <c r="G81" s="193"/>
      <c r="H81" s="193"/>
      <c r="I81" s="193">
        <f>'32 1 Pol'!G646</f>
        <v>0</v>
      </c>
      <c r="J81" s="189" t="str">
        <f>IF(I83=0,"",I81/I83*100)</f>
        <v/>
      </c>
    </row>
    <row r="82" spans="1:10" ht="36.75" customHeight="1" x14ac:dyDescent="0.2">
      <c r="A82" s="178"/>
      <c r="B82" s="183" t="s">
        <v>119</v>
      </c>
      <c r="C82" s="184" t="s">
        <v>28</v>
      </c>
      <c r="D82" s="185"/>
      <c r="E82" s="185"/>
      <c r="F82" s="192" t="s">
        <v>119</v>
      </c>
      <c r="G82" s="193"/>
      <c r="H82" s="193"/>
      <c r="I82" s="193">
        <f>'32 1 Pol'!G649</f>
        <v>0</v>
      </c>
      <c r="J82" s="189" t="str">
        <f>IF(I83=0,"",I82/I83*100)</f>
        <v/>
      </c>
    </row>
    <row r="83" spans="1:10" ht="25.5" customHeight="1" x14ac:dyDescent="0.2">
      <c r="A83" s="179"/>
      <c r="B83" s="186" t="s">
        <v>1</v>
      </c>
      <c r="C83" s="187"/>
      <c r="D83" s="188"/>
      <c r="E83" s="188"/>
      <c r="F83" s="194"/>
      <c r="G83" s="195"/>
      <c r="H83" s="195"/>
      <c r="I83" s="195">
        <f>SUM(I53:I82)</f>
        <v>0</v>
      </c>
      <c r="J83" s="190">
        <f>SUM(J53:J82)</f>
        <v>0</v>
      </c>
    </row>
    <row r="84" spans="1:10" x14ac:dyDescent="0.2">
      <c r="F84" s="135"/>
      <c r="G84" s="135"/>
      <c r="H84" s="135"/>
      <c r="I84" s="135"/>
      <c r="J84" s="191"/>
    </row>
    <row r="85" spans="1:10" x14ac:dyDescent="0.2">
      <c r="F85" s="135"/>
      <c r="G85" s="135"/>
      <c r="H85" s="135"/>
      <c r="I85" s="135"/>
      <c r="J85" s="191"/>
    </row>
    <row r="86" spans="1:10" x14ac:dyDescent="0.2">
      <c r="F86" s="135"/>
      <c r="G86" s="135"/>
      <c r="H86" s="135"/>
      <c r="I86" s="135"/>
      <c r="J86" s="191"/>
    </row>
  </sheetData>
  <sheetProtection algorithmName="SHA-512" hashValue="Pnq1O0FT5xzTNDMD8dY1bhnarzoRbrO7NSShJ3eZROn/Sjvus4aCDPJqV6yXfcsSyhozIi3I/CF/Vb37tThYiQ==" saltValue="JtjVqT2za3wGWjVfQ6zoA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C78:E78"/>
    <mergeCell ref="C79:E79"/>
    <mergeCell ref="C80:E80"/>
    <mergeCell ref="C81:E81"/>
    <mergeCell ref="C82:E82"/>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CFpcmBNvQpy0SLd/UhSBN5WnEGAzat6WMsWE0LoUNZoqbcPiID/u2FY26M0xNCH2vC0eD1/FK2fF/UZO+XyU8A==" saltValue="ep1GX4yzRfR+jVpb9l0P7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003D-3528-4AB3-92E9-6A236F52F45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120</v>
      </c>
      <c r="B1" s="197"/>
      <c r="C1" s="197"/>
      <c r="D1" s="197"/>
      <c r="E1" s="197"/>
      <c r="F1" s="197"/>
      <c r="G1" s="197"/>
      <c r="AG1" t="s">
        <v>121</v>
      </c>
    </row>
    <row r="2" spans="1:60" ht="24.95" customHeight="1" x14ac:dyDescent="0.2">
      <c r="A2" s="198" t="s">
        <v>7</v>
      </c>
      <c r="B2" s="49" t="s">
        <v>43</v>
      </c>
      <c r="C2" s="201" t="s">
        <v>49</v>
      </c>
      <c r="D2" s="199"/>
      <c r="E2" s="199"/>
      <c r="F2" s="199"/>
      <c r="G2" s="200"/>
      <c r="AG2" t="s">
        <v>122</v>
      </c>
    </row>
    <row r="3" spans="1:60" ht="24.95" customHeight="1" x14ac:dyDescent="0.2">
      <c r="A3" s="198" t="s">
        <v>8</v>
      </c>
      <c r="B3" s="49" t="s">
        <v>45</v>
      </c>
      <c r="C3" s="201" t="s">
        <v>46</v>
      </c>
      <c r="D3" s="199"/>
      <c r="E3" s="199"/>
      <c r="F3" s="199"/>
      <c r="G3" s="200"/>
      <c r="AC3" s="176" t="s">
        <v>122</v>
      </c>
      <c r="AG3" t="s">
        <v>123</v>
      </c>
    </row>
    <row r="4" spans="1:60" ht="24.95" customHeight="1" x14ac:dyDescent="0.2">
      <c r="A4" s="202" t="s">
        <v>9</v>
      </c>
      <c r="B4" s="203" t="s">
        <v>43</v>
      </c>
      <c r="C4" s="204" t="s">
        <v>44</v>
      </c>
      <c r="D4" s="205"/>
      <c r="E4" s="205"/>
      <c r="F4" s="205"/>
      <c r="G4" s="206"/>
      <c r="AG4" t="s">
        <v>124</v>
      </c>
    </row>
    <row r="5" spans="1:60" x14ac:dyDescent="0.2">
      <c r="D5" s="10"/>
    </row>
    <row r="6" spans="1:60" ht="38.25" x14ac:dyDescent="0.2">
      <c r="A6" s="208" t="s">
        <v>125</v>
      </c>
      <c r="B6" s="210" t="s">
        <v>126</v>
      </c>
      <c r="C6" s="210" t="s">
        <v>127</v>
      </c>
      <c r="D6" s="209" t="s">
        <v>128</v>
      </c>
      <c r="E6" s="208" t="s">
        <v>129</v>
      </c>
      <c r="F6" s="207" t="s">
        <v>130</v>
      </c>
      <c r="G6" s="208" t="s">
        <v>29</v>
      </c>
      <c r="H6" s="211" t="s">
        <v>30</v>
      </c>
      <c r="I6" s="211" t="s">
        <v>131</v>
      </c>
      <c r="J6" s="211" t="s">
        <v>31</v>
      </c>
      <c r="K6" s="211" t="s">
        <v>132</v>
      </c>
      <c r="L6" s="211" t="s">
        <v>133</v>
      </c>
      <c r="M6" s="211" t="s">
        <v>134</v>
      </c>
      <c r="N6" s="211" t="s">
        <v>135</v>
      </c>
      <c r="O6" s="211" t="s">
        <v>136</v>
      </c>
      <c r="P6" s="211" t="s">
        <v>137</v>
      </c>
      <c r="Q6" s="211" t="s">
        <v>138</v>
      </c>
      <c r="R6" s="211" t="s">
        <v>139</v>
      </c>
      <c r="S6" s="211" t="s">
        <v>140</v>
      </c>
      <c r="T6" s="211" t="s">
        <v>141</v>
      </c>
      <c r="U6" s="211" t="s">
        <v>142</v>
      </c>
      <c r="V6" s="211" t="s">
        <v>143</v>
      </c>
      <c r="W6" s="211" t="s">
        <v>144</v>
      </c>
      <c r="X6" s="211" t="s">
        <v>145</v>
      </c>
      <c r="Y6" s="211" t="s">
        <v>146</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8" t="s">
        <v>147</v>
      </c>
      <c r="B8" s="229" t="s">
        <v>43</v>
      </c>
      <c r="C8" s="255" t="s">
        <v>62</v>
      </c>
      <c r="D8" s="230"/>
      <c r="E8" s="231"/>
      <c r="F8" s="232"/>
      <c r="G8" s="232">
        <f>SUMIF(AG9:AG44,"&lt;&gt;NOR",G9:G44)</f>
        <v>0</v>
      </c>
      <c r="H8" s="232"/>
      <c r="I8" s="232">
        <f>SUM(I9:I44)</f>
        <v>0</v>
      </c>
      <c r="J8" s="232"/>
      <c r="K8" s="232">
        <f>SUM(K9:K44)</f>
        <v>0</v>
      </c>
      <c r="L8" s="232"/>
      <c r="M8" s="232">
        <f>SUM(M9:M44)</f>
        <v>0</v>
      </c>
      <c r="N8" s="231"/>
      <c r="O8" s="231">
        <f>SUM(O9:O44)</f>
        <v>62.309999999999995</v>
      </c>
      <c r="P8" s="231"/>
      <c r="Q8" s="231">
        <f>SUM(Q9:Q44)</f>
        <v>8.58</v>
      </c>
      <c r="R8" s="232"/>
      <c r="S8" s="232"/>
      <c r="T8" s="233"/>
      <c r="U8" s="227"/>
      <c r="V8" s="227">
        <f>SUM(V9:V44)</f>
        <v>215.81</v>
      </c>
      <c r="W8" s="227"/>
      <c r="X8" s="227"/>
      <c r="Y8" s="227"/>
      <c r="AG8" t="s">
        <v>148</v>
      </c>
    </row>
    <row r="9" spans="1:60" ht="22.5" outlineLevel="1" x14ac:dyDescent="0.2">
      <c r="A9" s="235">
        <v>1</v>
      </c>
      <c r="B9" s="236" t="s">
        <v>149</v>
      </c>
      <c r="C9" s="256" t="s">
        <v>150</v>
      </c>
      <c r="D9" s="237" t="s">
        <v>151</v>
      </c>
      <c r="E9" s="238">
        <v>62.176000000000002</v>
      </c>
      <c r="F9" s="239"/>
      <c r="G9" s="240">
        <f>ROUND(E9*F9,2)</f>
        <v>0</v>
      </c>
      <c r="H9" s="239"/>
      <c r="I9" s="240">
        <f>ROUND(E9*H9,2)</f>
        <v>0</v>
      </c>
      <c r="J9" s="239"/>
      <c r="K9" s="240">
        <f>ROUND(E9*J9,2)</f>
        <v>0</v>
      </c>
      <c r="L9" s="240">
        <v>12</v>
      </c>
      <c r="M9" s="240">
        <f>G9*(1+L9/100)</f>
        <v>0</v>
      </c>
      <c r="N9" s="238">
        <v>0</v>
      </c>
      <c r="O9" s="238">
        <f>ROUND(E9*N9,2)</f>
        <v>0</v>
      </c>
      <c r="P9" s="238">
        <v>0.13800000000000001</v>
      </c>
      <c r="Q9" s="238">
        <f>ROUND(E9*P9,2)</f>
        <v>8.58</v>
      </c>
      <c r="R9" s="240" t="s">
        <v>152</v>
      </c>
      <c r="S9" s="240" t="s">
        <v>153</v>
      </c>
      <c r="T9" s="241" t="s">
        <v>153</v>
      </c>
      <c r="U9" s="223">
        <v>0.16</v>
      </c>
      <c r="V9" s="223">
        <f>ROUND(E9*U9,2)</f>
        <v>9.9499999999999993</v>
      </c>
      <c r="W9" s="223"/>
      <c r="X9" s="223" t="s">
        <v>154</v>
      </c>
      <c r="Y9" s="223" t="s">
        <v>155</v>
      </c>
      <c r="Z9" s="212"/>
      <c r="AA9" s="212"/>
      <c r="AB9" s="212"/>
      <c r="AC9" s="212"/>
      <c r="AD9" s="212"/>
      <c r="AE9" s="212"/>
      <c r="AF9" s="212"/>
      <c r="AG9" s="212" t="s">
        <v>156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7" t="s">
        <v>157</v>
      </c>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158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2" x14ac:dyDescent="0.2">
      <c r="A11" s="219"/>
      <c r="B11" s="220"/>
      <c r="C11" s="258" t="s">
        <v>159</v>
      </c>
      <c r="D11" s="225"/>
      <c r="E11" s="226">
        <v>62.176000000000002</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160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5">
        <v>2</v>
      </c>
      <c r="B12" s="236" t="s">
        <v>161</v>
      </c>
      <c r="C12" s="256" t="s">
        <v>162</v>
      </c>
      <c r="D12" s="237" t="s">
        <v>163</v>
      </c>
      <c r="E12" s="238">
        <v>11.90963</v>
      </c>
      <c r="F12" s="239"/>
      <c r="G12" s="240">
        <f>ROUND(E12*F12,2)</f>
        <v>0</v>
      </c>
      <c r="H12" s="239"/>
      <c r="I12" s="240">
        <f>ROUND(E12*H12,2)</f>
        <v>0</v>
      </c>
      <c r="J12" s="239"/>
      <c r="K12" s="240">
        <f>ROUND(E12*J12,2)</f>
        <v>0</v>
      </c>
      <c r="L12" s="240">
        <v>12</v>
      </c>
      <c r="M12" s="240">
        <f>G12*(1+L12/100)</f>
        <v>0</v>
      </c>
      <c r="N12" s="238">
        <v>0</v>
      </c>
      <c r="O12" s="238">
        <f>ROUND(E12*N12,2)</f>
        <v>0</v>
      </c>
      <c r="P12" s="238">
        <v>0</v>
      </c>
      <c r="Q12" s="238">
        <f>ROUND(E12*P12,2)</f>
        <v>0</v>
      </c>
      <c r="R12" s="240" t="s">
        <v>164</v>
      </c>
      <c r="S12" s="240" t="s">
        <v>153</v>
      </c>
      <c r="T12" s="241" t="s">
        <v>153</v>
      </c>
      <c r="U12" s="223">
        <v>3.5329999999999999</v>
      </c>
      <c r="V12" s="223">
        <f>ROUND(E12*U12,2)</f>
        <v>42.08</v>
      </c>
      <c r="W12" s="223"/>
      <c r="X12" s="223" t="s">
        <v>154</v>
      </c>
      <c r="Y12" s="223" t="s">
        <v>155</v>
      </c>
      <c r="Z12" s="212"/>
      <c r="AA12" s="212"/>
      <c r="AB12" s="212"/>
      <c r="AC12" s="212"/>
      <c r="AD12" s="212"/>
      <c r="AE12" s="212"/>
      <c r="AF12" s="212"/>
      <c r="AG12" s="212" t="s">
        <v>156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7" t="s">
        <v>165</v>
      </c>
      <c r="D13" s="242"/>
      <c r="E13" s="242"/>
      <c r="F13" s="242"/>
      <c r="G13" s="242"/>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158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2" x14ac:dyDescent="0.2">
      <c r="A14" s="219"/>
      <c r="B14" s="220"/>
      <c r="C14" s="258" t="s">
        <v>166</v>
      </c>
      <c r="D14" s="225"/>
      <c r="E14" s="226">
        <v>11.19168</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160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8" t="s">
        <v>167</v>
      </c>
      <c r="D15" s="225"/>
      <c r="E15" s="226">
        <v>0.71794999999999998</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160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5">
        <v>3</v>
      </c>
      <c r="B16" s="236" t="s">
        <v>168</v>
      </c>
      <c r="C16" s="256" t="s">
        <v>169</v>
      </c>
      <c r="D16" s="237" t="s">
        <v>163</v>
      </c>
      <c r="E16" s="238">
        <v>11.90963</v>
      </c>
      <c r="F16" s="239"/>
      <c r="G16" s="240">
        <f>ROUND(E16*F16,2)</f>
        <v>0</v>
      </c>
      <c r="H16" s="239"/>
      <c r="I16" s="240">
        <f>ROUND(E16*H16,2)</f>
        <v>0</v>
      </c>
      <c r="J16" s="239"/>
      <c r="K16" s="240">
        <f>ROUND(E16*J16,2)</f>
        <v>0</v>
      </c>
      <c r="L16" s="240">
        <v>12</v>
      </c>
      <c r="M16" s="240">
        <f>G16*(1+L16/100)</f>
        <v>0</v>
      </c>
      <c r="N16" s="238">
        <v>0</v>
      </c>
      <c r="O16" s="238">
        <f>ROUND(E16*N16,2)</f>
        <v>0</v>
      </c>
      <c r="P16" s="238">
        <v>0</v>
      </c>
      <c r="Q16" s="238">
        <f>ROUND(E16*P16,2)</f>
        <v>0</v>
      </c>
      <c r="R16" s="240" t="s">
        <v>164</v>
      </c>
      <c r="S16" s="240" t="s">
        <v>153</v>
      </c>
      <c r="T16" s="241" t="s">
        <v>153</v>
      </c>
      <c r="U16" s="223">
        <v>1.0999999999999999E-2</v>
      </c>
      <c r="V16" s="223">
        <f>ROUND(E16*U16,2)</f>
        <v>0.13</v>
      </c>
      <c r="W16" s="223"/>
      <c r="X16" s="223" t="s">
        <v>154</v>
      </c>
      <c r="Y16" s="223" t="s">
        <v>155</v>
      </c>
      <c r="Z16" s="212"/>
      <c r="AA16" s="212"/>
      <c r="AB16" s="212"/>
      <c r="AC16" s="212"/>
      <c r="AD16" s="212"/>
      <c r="AE16" s="212"/>
      <c r="AF16" s="212"/>
      <c r="AG16" s="212" t="s">
        <v>170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7" t="s">
        <v>171</v>
      </c>
      <c r="D17" s="242"/>
      <c r="E17" s="242"/>
      <c r="F17" s="242"/>
      <c r="G17" s="24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158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8" t="s">
        <v>172</v>
      </c>
      <c r="D18" s="225"/>
      <c r="E18" s="226">
        <v>11.90963</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160</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5">
        <v>4</v>
      </c>
      <c r="B19" s="236" t="s">
        <v>173</v>
      </c>
      <c r="C19" s="256" t="s">
        <v>174</v>
      </c>
      <c r="D19" s="237" t="s">
        <v>163</v>
      </c>
      <c r="E19" s="238">
        <v>178.64442</v>
      </c>
      <c r="F19" s="239"/>
      <c r="G19" s="240">
        <f>ROUND(E19*F19,2)</f>
        <v>0</v>
      </c>
      <c r="H19" s="239"/>
      <c r="I19" s="240">
        <f>ROUND(E19*H19,2)</f>
        <v>0</v>
      </c>
      <c r="J19" s="239"/>
      <c r="K19" s="240">
        <f>ROUND(E19*J19,2)</f>
        <v>0</v>
      </c>
      <c r="L19" s="240">
        <v>12</v>
      </c>
      <c r="M19" s="240">
        <f>G19*(1+L19/100)</f>
        <v>0</v>
      </c>
      <c r="N19" s="238">
        <v>0</v>
      </c>
      <c r="O19" s="238">
        <f>ROUND(E19*N19,2)</f>
        <v>0</v>
      </c>
      <c r="P19" s="238">
        <v>0</v>
      </c>
      <c r="Q19" s="238">
        <f>ROUND(E19*P19,2)</f>
        <v>0</v>
      </c>
      <c r="R19" s="240" t="s">
        <v>164</v>
      </c>
      <c r="S19" s="240" t="s">
        <v>153</v>
      </c>
      <c r="T19" s="241" t="s">
        <v>153</v>
      </c>
      <c r="U19" s="223">
        <v>0</v>
      </c>
      <c r="V19" s="223">
        <f>ROUND(E19*U19,2)</f>
        <v>0</v>
      </c>
      <c r="W19" s="223"/>
      <c r="X19" s="223" t="s">
        <v>154</v>
      </c>
      <c r="Y19" s="223" t="s">
        <v>155</v>
      </c>
      <c r="Z19" s="212"/>
      <c r="AA19" s="212"/>
      <c r="AB19" s="212"/>
      <c r="AC19" s="212"/>
      <c r="AD19" s="212"/>
      <c r="AE19" s="212"/>
      <c r="AF19" s="212"/>
      <c r="AG19" s="212" t="s">
        <v>170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7" t="s">
        <v>171</v>
      </c>
      <c r="D20" s="242"/>
      <c r="E20" s="242"/>
      <c r="F20" s="242"/>
      <c r="G20" s="242"/>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158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8" t="s">
        <v>175</v>
      </c>
      <c r="D21" s="225"/>
      <c r="E21" s="226">
        <v>178.64442</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160</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5">
        <v>5</v>
      </c>
      <c r="B22" s="236" t="s">
        <v>176</v>
      </c>
      <c r="C22" s="256" t="s">
        <v>177</v>
      </c>
      <c r="D22" s="237" t="s">
        <v>163</v>
      </c>
      <c r="E22" s="238">
        <v>11.90963</v>
      </c>
      <c r="F22" s="239"/>
      <c r="G22" s="240">
        <f>ROUND(E22*F22,2)</f>
        <v>0</v>
      </c>
      <c r="H22" s="239"/>
      <c r="I22" s="240">
        <f>ROUND(E22*H22,2)</f>
        <v>0</v>
      </c>
      <c r="J22" s="239"/>
      <c r="K22" s="240">
        <f>ROUND(E22*J22,2)</f>
        <v>0</v>
      </c>
      <c r="L22" s="240">
        <v>12</v>
      </c>
      <c r="M22" s="240">
        <f>G22*(1+L22/100)</f>
        <v>0</v>
      </c>
      <c r="N22" s="238">
        <v>0</v>
      </c>
      <c r="O22" s="238">
        <f>ROUND(E22*N22,2)</f>
        <v>0</v>
      </c>
      <c r="P22" s="238">
        <v>0</v>
      </c>
      <c r="Q22" s="238">
        <f>ROUND(E22*P22,2)</f>
        <v>0</v>
      </c>
      <c r="R22" s="240" t="s">
        <v>164</v>
      </c>
      <c r="S22" s="240" t="s">
        <v>153</v>
      </c>
      <c r="T22" s="241" t="s">
        <v>153</v>
      </c>
      <c r="U22" s="223">
        <v>0.66800000000000004</v>
      </c>
      <c r="V22" s="223">
        <f>ROUND(E22*U22,2)</f>
        <v>7.96</v>
      </c>
      <c r="W22" s="223"/>
      <c r="X22" s="223" t="s">
        <v>154</v>
      </c>
      <c r="Y22" s="223" t="s">
        <v>155</v>
      </c>
      <c r="Z22" s="212"/>
      <c r="AA22" s="212"/>
      <c r="AB22" s="212"/>
      <c r="AC22" s="212"/>
      <c r="AD22" s="212"/>
      <c r="AE22" s="212"/>
      <c r="AF22" s="212"/>
      <c r="AG22" s="212" t="s">
        <v>156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7" t="s">
        <v>178</v>
      </c>
      <c r="D23" s="242"/>
      <c r="E23" s="242"/>
      <c r="F23" s="242"/>
      <c r="G23" s="242"/>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158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8" t="s">
        <v>172</v>
      </c>
      <c r="D24" s="225"/>
      <c r="E24" s="226">
        <v>11.90963</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160</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5">
        <v>6</v>
      </c>
      <c r="B25" s="236" t="s">
        <v>179</v>
      </c>
      <c r="C25" s="256" t="s">
        <v>180</v>
      </c>
      <c r="D25" s="237" t="s">
        <v>163</v>
      </c>
      <c r="E25" s="238">
        <v>47.638509999999997</v>
      </c>
      <c r="F25" s="239"/>
      <c r="G25" s="240">
        <f>ROUND(E25*F25,2)</f>
        <v>0</v>
      </c>
      <c r="H25" s="239"/>
      <c r="I25" s="240">
        <f>ROUND(E25*H25,2)</f>
        <v>0</v>
      </c>
      <c r="J25" s="239"/>
      <c r="K25" s="240">
        <f>ROUND(E25*J25,2)</f>
        <v>0</v>
      </c>
      <c r="L25" s="240">
        <v>12</v>
      </c>
      <c r="M25" s="240">
        <f>G25*(1+L25/100)</f>
        <v>0</v>
      </c>
      <c r="N25" s="238">
        <v>0</v>
      </c>
      <c r="O25" s="238">
        <f>ROUND(E25*N25,2)</f>
        <v>0</v>
      </c>
      <c r="P25" s="238">
        <v>0</v>
      </c>
      <c r="Q25" s="238">
        <f>ROUND(E25*P25,2)</f>
        <v>0</v>
      </c>
      <c r="R25" s="240" t="s">
        <v>164</v>
      </c>
      <c r="S25" s="240" t="s">
        <v>153</v>
      </c>
      <c r="T25" s="241" t="s">
        <v>153</v>
      </c>
      <c r="U25" s="223">
        <v>0.59099999999999997</v>
      </c>
      <c r="V25" s="223">
        <f>ROUND(E25*U25,2)</f>
        <v>28.15</v>
      </c>
      <c r="W25" s="223"/>
      <c r="X25" s="223" t="s">
        <v>154</v>
      </c>
      <c r="Y25" s="223" t="s">
        <v>155</v>
      </c>
      <c r="Z25" s="212"/>
      <c r="AA25" s="212"/>
      <c r="AB25" s="212"/>
      <c r="AC25" s="212"/>
      <c r="AD25" s="212"/>
      <c r="AE25" s="212"/>
      <c r="AF25" s="212"/>
      <c r="AG25" s="212" t="s">
        <v>156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7" t="s">
        <v>178</v>
      </c>
      <c r="D26" s="242"/>
      <c r="E26" s="242"/>
      <c r="F26" s="242"/>
      <c r="G26" s="242"/>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158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8" t="s">
        <v>181</v>
      </c>
      <c r="D27" s="225"/>
      <c r="E27" s="226">
        <v>47.638509999999997</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160</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5">
        <v>7</v>
      </c>
      <c r="B28" s="236" t="s">
        <v>182</v>
      </c>
      <c r="C28" s="256" t="s">
        <v>183</v>
      </c>
      <c r="D28" s="237" t="s">
        <v>163</v>
      </c>
      <c r="E28" s="238">
        <v>11.90963</v>
      </c>
      <c r="F28" s="239"/>
      <c r="G28" s="240">
        <f>ROUND(E28*F28,2)</f>
        <v>0</v>
      </c>
      <c r="H28" s="239"/>
      <c r="I28" s="240">
        <f>ROUND(E28*H28,2)</f>
        <v>0</v>
      </c>
      <c r="J28" s="239"/>
      <c r="K28" s="240">
        <f>ROUND(E28*J28,2)</f>
        <v>0</v>
      </c>
      <c r="L28" s="240">
        <v>12</v>
      </c>
      <c r="M28" s="240">
        <f>G28*(1+L28/100)</f>
        <v>0</v>
      </c>
      <c r="N28" s="238">
        <v>0</v>
      </c>
      <c r="O28" s="238">
        <f>ROUND(E28*N28,2)</f>
        <v>0</v>
      </c>
      <c r="P28" s="238">
        <v>0</v>
      </c>
      <c r="Q28" s="238">
        <f>ROUND(E28*P28,2)</f>
        <v>0</v>
      </c>
      <c r="R28" s="240" t="s">
        <v>164</v>
      </c>
      <c r="S28" s="240" t="s">
        <v>153</v>
      </c>
      <c r="T28" s="241" t="s">
        <v>153</v>
      </c>
      <c r="U28" s="223">
        <v>1.9379999999999999</v>
      </c>
      <c r="V28" s="223">
        <f>ROUND(E28*U28,2)</f>
        <v>23.08</v>
      </c>
      <c r="W28" s="223"/>
      <c r="X28" s="223" t="s">
        <v>154</v>
      </c>
      <c r="Y28" s="223" t="s">
        <v>155</v>
      </c>
      <c r="Z28" s="212"/>
      <c r="AA28" s="212"/>
      <c r="AB28" s="212"/>
      <c r="AC28" s="212"/>
      <c r="AD28" s="212"/>
      <c r="AE28" s="212"/>
      <c r="AF28" s="212"/>
      <c r="AG28" s="212" t="s">
        <v>170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8" t="s">
        <v>172</v>
      </c>
      <c r="D29" s="225"/>
      <c r="E29" s="226">
        <v>11.90963</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160</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5">
        <v>8</v>
      </c>
      <c r="B30" s="236" t="s">
        <v>184</v>
      </c>
      <c r="C30" s="256" t="s">
        <v>185</v>
      </c>
      <c r="D30" s="237" t="s">
        <v>151</v>
      </c>
      <c r="E30" s="238">
        <v>373.05599999999998</v>
      </c>
      <c r="F30" s="239"/>
      <c r="G30" s="240">
        <f>ROUND(E30*F30,2)</f>
        <v>0</v>
      </c>
      <c r="H30" s="239"/>
      <c r="I30" s="240">
        <f>ROUND(E30*H30,2)</f>
        <v>0</v>
      </c>
      <c r="J30" s="239"/>
      <c r="K30" s="240">
        <f>ROUND(E30*J30,2)</f>
        <v>0</v>
      </c>
      <c r="L30" s="240">
        <v>12</v>
      </c>
      <c r="M30" s="240">
        <f>G30*(1+L30/100)</f>
        <v>0</v>
      </c>
      <c r="N30" s="238">
        <v>0</v>
      </c>
      <c r="O30" s="238">
        <f>ROUND(E30*N30,2)</f>
        <v>0</v>
      </c>
      <c r="P30" s="238">
        <v>0</v>
      </c>
      <c r="Q30" s="238">
        <f>ROUND(E30*P30,2)</f>
        <v>0</v>
      </c>
      <c r="R30" s="240" t="s">
        <v>186</v>
      </c>
      <c r="S30" s="240" t="s">
        <v>153</v>
      </c>
      <c r="T30" s="241" t="s">
        <v>153</v>
      </c>
      <c r="U30" s="223">
        <v>0.06</v>
      </c>
      <c r="V30" s="223">
        <f>ROUND(E30*U30,2)</f>
        <v>22.38</v>
      </c>
      <c r="W30" s="223"/>
      <c r="X30" s="223" t="s">
        <v>154</v>
      </c>
      <c r="Y30" s="223" t="s">
        <v>155</v>
      </c>
      <c r="Z30" s="212"/>
      <c r="AA30" s="212"/>
      <c r="AB30" s="212"/>
      <c r="AC30" s="212"/>
      <c r="AD30" s="212"/>
      <c r="AE30" s="212"/>
      <c r="AF30" s="212"/>
      <c r="AG30" s="212" t="s">
        <v>170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7" t="s">
        <v>187</v>
      </c>
      <c r="D31" s="242"/>
      <c r="E31" s="242"/>
      <c r="F31" s="242"/>
      <c r="G31" s="242"/>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158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8" t="s">
        <v>188</v>
      </c>
      <c r="D32" s="225"/>
      <c r="E32" s="226">
        <v>373.05599999999998</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160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5">
        <v>9</v>
      </c>
      <c r="B33" s="236" t="s">
        <v>189</v>
      </c>
      <c r="C33" s="256" t="s">
        <v>190</v>
      </c>
      <c r="D33" s="237" t="s">
        <v>151</v>
      </c>
      <c r="E33" s="238">
        <v>373.05599999999998</v>
      </c>
      <c r="F33" s="239"/>
      <c r="G33" s="240">
        <f>ROUND(E33*F33,2)</f>
        <v>0</v>
      </c>
      <c r="H33" s="239"/>
      <c r="I33" s="240">
        <f>ROUND(E33*H33,2)</f>
        <v>0</v>
      </c>
      <c r="J33" s="239"/>
      <c r="K33" s="240">
        <f>ROUND(E33*J33,2)</f>
        <v>0</v>
      </c>
      <c r="L33" s="240">
        <v>12</v>
      </c>
      <c r="M33" s="240">
        <f>G33*(1+L33/100)</f>
        <v>0</v>
      </c>
      <c r="N33" s="238">
        <v>0</v>
      </c>
      <c r="O33" s="238">
        <f>ROUND(E33*N33,2)</f>
        <v>0</v>
      </c>
      <c r="P33" s="238">
        <v>0</v>
      </c>
      <c r="Q33" s="238">
        <f>ROUND(E33*P33,2)</f>
        <v>0</v>
      </c>
      <c r="R33" s="240" t="s">
        <v>164</v>
      </c>
      <c r="S33" s="240" t="s">
        <v>153</v>
      </c>
      <c r="T33" s="241" t="s">
        <v>153</v>
      </c>
      <c r="U33" s="223">
        <v>0.13</v>
      </c>
      <c r="V33" s="223">
        <f>ROUND(E33*U33,2)</f>
        <v>48.5</v>
      </c>
      <c r="W33" s="223"/>
      <c r="X33" s="223" t="s">
        <v>154</v>
      </c>
      <c r="Y33" s="223" t="s">
        <v>155</v>
      </c>
      <c r="Z33" s="212"/>
      <c r="AA33" s="212"/>
      <c r="AB33" s="212"/>
      <c r="AC33" s="212"/>
      <c r="AD33" s="212"/>
      <c r="AE33" s="212"/>
      <c r="AF33" s="212"/>
      <c r="AG33" s="212" t="s">
        <v>170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19"/>
      <c r="B34" s="220"/>
      <c r="C34" s="257" t="s">
        <v>191</v>
      </c>
      <c r="D34" s="242"/>
      <c r="E34" s="242"/>
      <c r="F34" s="242"/>
      <c r="G34" s="242"/>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158</v>
      </c>
      <c r="AH34" s="212"/>
      <c r="AI34" s="212"/>
      <c r="AJ34" s="212"/>
      <c r="AK34" s="212"/>
      <c r="AL34" s="212"/>
      <c r="AM34" s="212"/>
      <c r="AN34" s="212"/>
      <c r="AO34" s="212"/>
      <c r="AP34" s="212"/>
      <c r="AQ34" s="212"/>
      <c r="AR34" s="212"/>
      <c r="AS34" s="212"/>
      <c r="AT34" s="212"/>
      <c r="AU34" s="212"/>
      <c r="AV34" s="212"/>
      <c r="AW34" s="212"/>
      <c r="AX34" s="212"/>
      <c r="AY34" s="212"/>
      <c r="AZ34" s="212"/>
      <c r="BA34" s="243" t="str">
        <f>C34</f>
        <v>s případným nutným přemístěním hromad nebo dočasných skládek na místo potřeby ze vzdálenosti do 30 m, v rovině nebo ve svahu do 1 : 5,</v>
      </c>
      <c r="BB34" s="212"/>
      <c r="BC34" s="212"/>
      <c r="BD34" s="212"/>
      <c r="BE34" s="212"/>
      <c r="BF34" s="212"/>
      <c r="BG34" s="212"/>
      <c r="BH34" s="212"/>
    </row>
    <row r="35" spans="1:60" outlineLevel="2" x14ac:dyDescent="0.2">
      <c r="A35" s="219"/>
      <c r="B35" s="220"/>
      <c r="C35" s="258" t="s">
        <v>188</v>
      </c>
      <c r="D35" s="225"/>
      <c r="E35" s="226">
        <v>373.05599999999998</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160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35">
        <v>10</v>
      </c>
      <c r="B36" s="236" t="s">
        <v>192</v>
      </c>
      <c r="C36" s="256" t="s">
        <v>193</v>
      </c>
      <c r="D36" s="237" t="s">
        <v>151</v>
      </c>
      <c r="E36" s="238">
        <v>373.05599999999998</v>
      </c>
      <c r="F36" s="239"/>
      <c r="G36" s="240">
        <f>ROUND(E36*F36,2)</f>
        <v>0</v>
      </c>
      <c r="H36" s="239"/>
      <c r="I36" s="240">
        <f>ROUND(E36*H36,2)</f>
        <v>0</v>
      </c>
      <c r="J36" s="239"/>
      <c r="K36" s="240">
        <f>ROUND(E36*J36,2)</f>
        <v>0</v>
      </c>
      <c r="L36" s="240">
        <v>12</v>
      </c>
      <c r="M36" s="240">
        <f>G36*(1+L36/100)</f>
        <v>0</v>
      </c>
      <c r="N36" s="238">
        <v>0</v>
      </c>
      <c r="O36" s="238">
        <f>ROUND(E36*N36,2)</f>
        <v>0</v>
      </c>
      <c r="P36" s="238">
        <v>0</v>
      </c>
      <c r="Q36" s="238">
        <f>ROUND(E36*P36,2)</f>
        <v>0</v>
      </c>
      <c r="R36" s="240" t="s">
        <v>186</v>
      </c>
      <c r="S36" s="240" t="s">
        <v>153</v>
      </c>
      <c r="T36" s="241" t="s">
        <v>153</v>
      </c>
      <c r="U36" s="223">
        <v>0.09</v>
      </c>
      <c r="V36" s="223">
        <f>ROUND(E36*U36,2)</f>
        <v>33.58</v>
      </c>
      <c r="W36" s="223"/>
      <c r="X36" s="223" t="s">
        <v>154</v>
      </c>
      <c r="Y36" s="223" t="s">
        <v>155</v>
      </c>
      <c r="Z36" s="212"/>
      <c r="AA36" s="212"/>
      <c r="AB36" s="212"/>
      <c r="AC36" s="212"/>
      <c r="AD36" s="212"/>
      <c r="AE36" s="212"/>
      <c r="AF36" s="212"/>
      <c r="AG36" s="212" t="s">
        <v>156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7" t="s">
        <v>194</v>
      </c>
      <c r="D37" s="242"/>
      <c r="E37" s="242"/>
      <c r="F37" s="242"/>
      <c r="G37" s="242"/>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158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8" t="s">
        <v>195</v>
      </c>
      <c r="D38" s="225"/>
      <c r="E38" s="226">
        <v>373.05599999999998</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160</v>
      </c>
      <c r="AH38" s="212">
        <v>5</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5">
        <v>11</v>
      </c>
      <c r="B39" s="236" t="s">
        <v>196</v>
      </c>
      <c r="C39" s="256" t="s">
        <v>197</v>
      </c>
      <c r="D39" s="237" t="s">
        <v>163</v>
      </c>
      <c r="E39" s="238">
        <v>11.90963</v>
      </c>
      <c r="F39" s="239"/>
      <c r="G39" s="240">
        <f>ROUND(E39*F39,2)</f>
        <v>0</v>
      </c>
      <c r="H39" s="239"/>
      <c r="I39" s="240">
        <f>ROUND(E39*H39,2)</f>
        <v>0</v>
      </c>
      <c r="J39" s="239"/>
      <c r="K39" s="240">
        <f>ROUND(E39*J39,2)</f>
        <v>0</v>
      </c>
      <c r="L39" s="240">
        <v>12</v>
      </c>
      <c r="M39" s="240">
        <f>G39*(1+L39/100)</f>
        <v>0</v>
      </c>
      <c r="N39" s="238">
        <v>0</v>
      </c>
      <c r="O39" s="238">
        <f>ROUND(E39*N39,2)</f>
        <v>0</v>
      </c>
      <c r="P39" s="238">
        <v>0</v>
      </c>
      <c r="Q39" s="238">
        <f>ROUND(E39*P39,2)</f>
        <v>0</v>
      </c>
      <c r="R39" s="240" t="s">
        <v>164</v>
      </c>
      <c r="S39" s="240" t="s">
        <v>153</v>
      </c>
      <c r="T39" s="241" t="s">
        <v>153</v>
      </c>
      <c r="U39" s="223">
        <v>0</v>
      </c>
      <c r="V39" s="223">
        <f>ROUND(E39*U39,2)</f>
        <v>0</v>
      </c>
      <c r="W39" s="223"/>
      <c r="X39" s="223" t="s">
        <v>154</v>
      </c>
      <c r="Y39" s="223" t="s">
        <v>155</v>
      </c>
      <c r="Z39" s="212"/>
      <c r="AA39" s="212"/>
      <c r="AB39" s="212"/>
      <c r="AC39" s="212"/>
      <c r="AD39" s="212"/>
      <c r="AE39" s="212"/>
      <c r="AF39" s="212"/>
      <c r="AG39" s="212" t="s">
        <v>170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8" t="s">
        <v>198</v>
      </c>
      <c r="D40" s="225"/>
      <c r="E40" s="226">
        <v>11.90963</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160</v>
      </c>
      <c r="AH40" s="212">
        <v>5</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5">
        <v>12</v>
      </c>
      <c r="B41" s="236" t="s">
        <v>199</v>
      </c>
      <c r="C41" s="256" t="s">
        <v>200</v>
      </c>
      <c r="D41" s="237" t="s">
        <v>201</v>
      </c>
      <c r="E41" s="238">
        <v>11.19168</v>
      </c>
      <c r="F41" s="239"/>
      <c r="G41" s="240">
        <f>ROUND(E41*F41,2)</f>
        <v>0</v>
      </c>
      <c r="H41" s="239"/>
      <c r="I41" s="240">
        <f>ROUND(E41*H41,2)</f>
        <v>0</v>
      </c>
      <c r="J41" s="239"/>
      <c r="K41" s="240">
        <f>ROUND(E41*J41,2)</f>
        <v>0</v>
      </c>
      <c r="L41" s="240">
        <v>12</v>
      </c>
      <c r="M41" s="240">
        <f>G41*(1+L41/100)</f>
        <v>0</v>
      </c>
      <c r="N41" s="238">
        <v>1E-3</v>
      </c>
      <c r="O41" s="238">
        <f>ROUND(E41*N41,2)</f>
        <v>0.01</v>
      </c>
      <c r="P41" s="238">
        <v>0</v>
      </c>
      <c r="Q41" s="238">
        <f>ROUND(E41*P41,2)</f>
        <v>0</v>
      </c>
      <c r="R41" s="240" t="s">
        <v>202</v>
      </c>
      <c r="S41" s="240" t="s">
        <v>153</v>
      </c>
      <c r="T41" s="241" t="s">
        <v>153</v>
      </c>
      <c r="U41" s="223">
        <v>0</v>
      </c>
      <c r="V41" s="223">
        <f>ROUND(E41*U41,2)</f>
        <v>0</v>
      </c>
      <c r="W41" s="223"/>
      <c r="X41" s="223" t="s">
        <v>203</v>
      </c>
      <c r="Y41" s="223" t="s">
        <v>155</v>
      </c>
      <c r="Z41" s="212"/>
      <c r="AA41" s="212"/>
      <c r="AB41" s="212"/>
      <c r="AC41" s="212"/>
      <c r="AD41" s="212"/>
      <c r="AE41" s="212"/>
      <c r="AF41" s="212"/>
      <c r="AG41" s="212" t="s">
        <v>204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8" t="s">
        <v>205</v>
      </c>
      <c r="D42" s="225"/>
      <c r="E42" s="226">
        <v>11.19168</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160</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5">
        <v>13</v>
      </c>
      <c r="B43" s="236" t="s">
        <v>206</v>
      </c>
      <c r="C43" s="256" t="s">
        <v>207</v>
      </c>
      <c r="D43" s="237" t="s">
        <v>163</v>
      </c>
      <c r="E43" s="238">
        <v>37.305599999999998</v>
      </c>
      <c r="F43" s="239"/>
      <c r="G43" s="240">
        <f>ROUND(E43*F43,2)</f>
        <v>0</v>
      </c>
      <c r="H43" s="239"/>
      <c r="I43" s="240">
        <f>ROUND(E43*H43,2)</f>
        <v>0</v>
      </c>
      <c r="J43" s="239"/>
      <c r="K43" s="240">
        <f>ROUND(E43*J43,2)</f>
        <v>0</v>
      </c>
      <c r="L43" s="240">
        <v>12</v>
      </c>
      <c r="M43" s="240">
        <f>G43*(1+L43/100)</f>
        <v>0</v>
      </c>
      <c r="N43" s="238">
        <v>1.67</v>
      </c>
      <c r="O43" s="238">
        <f>ROUND(E43*N43,2)</f>
        <v>62.3</v>
      </c>
      <c r="P43" s="238">
        <v>0</v>
      </c>
      <c r="Q43" s="238">
        <f>ROUND(E43*P43,2)</f>
        <v>0</v>
      </c>
      <c r="R43" s="240" t="s">
        <v>202</v>
      </c>
      <c r="S43" s="240" t="s">
        <v>208</v>
      </c>
      <c r="T43" s="241" t="s">
        <v>208</v>
      </c>
      <c r="U43" s="223">
        <v>0</v>
      </c>
      <c r="V43" s="223">
        <f>ROUND(E43*U43,2)</f>
        <v>0</v>
      </c>
      <c r="W43" s="223"/>
      <c r="X43" s="223" t="s">
        <v>203</v>
      </c>
      <c r="Y43" s="223" t="s">
        <v>155</v>
      </c>
      <c r="Z43" s="212"/>
      <c r="AA43" s="212"/>
      <c r="AB43" s="212"/>
      <c r="AC43" s="212"/>
      <c r="AD43" s="212"/>
      <c r="AE43" s="212"/>
      <c r="AF43" s="212"/>
      <c r="AG43" s="212" t="s">
        <v>204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8" t="s">
        <v>209</v>
      </c>
      <c r="D44" s="225"/>
      <c r="E44" s="226">
        <v>37.305599999999998</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160</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8" t="s">
        <v>147</v>
      </c>
      <c r="B45" s="229" t="s">
        <v>63</v>
      </c>
      <c r="C45" s="255" t="s">
        <v>64</v>
      </c>
      <c r="D45" s="230"/>
      <c r="E45" s="231"/>
      <c r="F45" s="232"/>
      <c r="G45" s="232">
        <f>SUMIF(AG46:AG48,"&lt;&gt;NOR",G46:G48)</f>
        <v>0</v>
      </c>
      <c r="H45" s="232"/>
      <c r="I45" s="232">
        <f>SUM(I46:I48)</f>
        <v>0</v>
      </c>
      <c r="J45" s="232"/>
      <c r="K45" s="232">
        <f>SUM(K46:K48)</f>
        <v>0</v>
      </c>
      <c r="L45" s="232"/>
      <c r="M45" s="232">
        <f>SUM(M46:M48)</f>
        <v>0</v>
      </c>
      <c r="N45" s="231"/>
      <c r="O45" s="231">
        <f>SUM(O46:O48)</f>
        <v>0.13</v>
      </c>
      <c r="P45" s="231"/>
      <c r="Q45" s="231">
        <f>SUM(Q46:Q48)</f>
        <v>0</v>
      </c>
      <c r="R45" s="232"/>
      <c r="S45" s="232"/>
      <c r="T45" s="233"/>
      <c r="U45" s="227"/>
      <c r="V45" s="227">
        <f>SUM(V46:V48)</f>
        <v>1.67</v>
      </c>
      <c r="W45" s="227"/>
      <c r="X45" s="227"/>
      <c r="Y45" s="227"/>
      <c r="AG45" t="s">
        <v>148</v>
      </c>
    </row>
    <row r="46" spans="1:60" outlineLevel="1" x14ac:dyDescent="0.2">
      <c r="A46" s="235">
        <v>14</v>
      </c>
      <c r="B46" s="236" t="s">
        <v>210</v>
      </c>
      <c r="C46" s="256" t="s">
        <v>211</v>
      </c>
      <c r="D46" s="237" t="s">
        <v>212</v>
      </c>
      <c r="E46" s="238">
        <v>3</v>
      </c>
      <c r="F46" s="239"/>
      <c r="G46" s="240">
        <f>ROUND(E46*F46,2)</f>
        <v>0</v>
      </c>
      <c r="H46" s="239"/>
      <c r="I46" s="240">
        <f>ROUND(E46*H46,2)</f>
        <v>0</v>
      </c>
      <c r="J46" s="239"/>
      <c r="K46" s="240">
        <f>ROUND(E46*J46,2)</f>
        <v>0</v>
      </c>
      <c r="L46" s="240">
        <v>12</v>
      </c>
      <c r="M46" s="240">
        <f>G46*(1+L46/100)</f>
        <v>0</v>
      </c>
      <c r="N46" s="238">
        <v>4.3630000000000002E-2</v>
      </c>
      <c r="O46" s="238">
        <f>ROUND(E46*N46,2)</f>
        <v>0.13</v>
      </c>
      <c r="P46" s="238">
        <v>0</v>
      </c>
      <c r="Q46" s="238">
        <f>ROUND(E46*P46,2)</f>
        <v>0</v>
      </c>
      <c r="R46" s="240" t="s">
        <v>213</v>
      </c>
      <c r="S46" s="240" t="s">
        <v>153</v>
      </c>
      <c r="T46" s="241" t="s">
        <v>153</v>
      </c>
      <c r="U46" s="223">
        <v>0.55611999999999995</v>
      </c>
      <c r="V46" s="223">
        <f>ROUND(E46*U46,2)</f>
        <v>1.67</v>
      </c>
      <c r="W46" s="223"/>
      <c r="X46" s="223" t="s">
        <v>154</v>
      </c>
      <c r="Y46" s="223" t="s">
        <v>155</v>
      </c>
      <c r="Z46" s="212"/>
      <c r="AA46" s="212"/>
      <c r="AB46" s="212"/>
      <c r="AC46" s="212"/>
      <c r="AD46" s="212"/>
      <c r="AE46" s="212"/>
      <c r="AF46" s="212"/>
      <c r="AG46" s="212" t="s">
        <v>156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7" t="s">
        <v>214</v>
      </c>
      <c r="D47" s="242"/>
      <c r="E47" s="242"/>
      <c r="F47" s="242"/>
      <c r="G47" s="242"/>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158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8" t="s">
        <v>215</v>
      </c>
      <c r="D48" s="225"/>
      <c r="E48" s="226">
        <v>3</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160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8" t="s">
        <v>147</v>
      </c>
      <c r="B49" s="229" t="s">
        <v>65</v>
      </c>
      <c r="C49" s="255" t="s">
        <v>66</v>
      </c>
      <c r="D49" s="230"/>
      <c r="E49" s="231"/>
      <c r="F49" s="232"/>
      <c r="G49" s="232">
        <f>SUMIF(AG50:AG53,"&lt;&gt;NOR",G50:G53)</f>
        <v>0</v>
      </c>
      <c r="H49" s="232"/>
      <c r="I49" s="232">
        <f>SUM(I50:I53)</f>
        <v>0</v>
      </c>
      <c r="J49" s="232"/>
      <c r="K49" s="232">
        <f>SUM(K50:K53)</f>
        <v>0</v>
      </c>
      <c r="L49" s="232"/>
      <c r="M49" s="232">
        <f>SUM(M50:M53)</f>
        <v>0</v>
      </c>
      <c r="N49" s="231"/>
      <c r="O49" s="231">
        <f>SUM(O50:O53)</f>
        <v>8.52</v>
      </c>
      <c r="P49" s="231"/>
      <c r="Q49" s="231">
        <f>SUM(Q50:Q53)</f>
        <v>0</v>
      </c>
      <c r="R49" s="232"/>
      <c r="S49" s="232"/>
      <c r="T49" s="233"/>
      <c r="U49" s="227"/>
      <c r="V49" s="227">
        <f>SUM(V50:V53)</f>
        <v>12.06</v>
      </c>
      <c r="W49" s="227"/>
      <c r="X49" s="227"/>
      <c r="Y49" s="227"/>
      <c r="AG49" t="s">
        <v>148</v>
      </c>
    </row>
    <row r="50" spans="1:60" outlineLevel="1" x14ac:dyDescent="0.2">
      <c r="A50" s="235">
        <v>15</v>
      </c>
      <c r="B50" s="236" t="s">
        <v>216</v>
      </c>
      <c r="C50" s="256" t="s">
        <v>217</v>
      </c>
      <c r="D50" s="237" t="s">
        <v>163</v>
      </c>
      <c r="E50" s="238">
        <v>3.375</v>
      </c>
      <c r="F50" s="239"/>
      <c r="G50" s="240">
        <f>ROUND(E50*F50,2)</f>
        <v>0</v>
      </c>
      <c r="H50" s="239"/>
      <c r="I50" s="240">
        <f>ROUND(E50*H50,2)</f>
        <v>0</v>
      </c>
      <c r="J50" s="239"/>
      <c r="K50" s="240">
        <f>ROUND(E50*J50,2)</f>
        <v>0</v>
      </c>
      <c r="L50" s="240">
        <v>12</v>
      </c>
      <c r="M50" s="240">
        <f>G50*(1+L50/100)</f>
        <v>0</v>
      </c>
      <c r="N50" s="238">
        <v>2.52542</v>
      </c>
      <c r="O50" s="238">
        <f>ROUND(E50*N50,2)</f>
        <v>8.52</v>
      </c>
      <c r="P50" s="238">
        <v>0</v>
      </c>
      <c r="Q50" s="238">
        <f>ROUND(E50*P50,2)</f>
        <v>0</v>
      </c>
      <c r="R50" s="240" t="s">
        <v>218</v>
      </c>
      <c r="S50" s="240" t="s">
        <v>153</v>
      </c>
      <c r="T50" s="241" t="s">
        <v>153</v>
      </c>
      <c r="U50" s="223">
        <v>3.5720000000000001</v>
      </c>
      <c r="V50" s="223">
        <f>ROUND(E50*U50,2)</f>
        <v>12.06</v>
      </c>
      <c r="W50" s="223"/>
      <c r="X50" s="223" t="s">
        <v>154</v>
      </c>
      <c r="Y50" s="223" t="s">
        <v>155</v>
      </c>
      <c r="Z50" s="212"/>
      <c r="AA50" s="212"/>
      <c r="AB50" s="212"/>
      <c r="AC50" s="212"/>
      <c r="AD50" s="212"/>
      <c r="AE50" s="212"/>
      <c r="AF50" s="212"/>
      <c r="AG50" s="212" t="s">
        <v>156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7" t="s">
        <v>219</v>
      </c>
      <c r="D51" s="242"/>
      <c r="E51" s="242"/>
      <c r="F51" s="242"/>
      <c r="G51" s="242"/>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158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8" t="s">
        <v>220</v>
      </c>
      <c r="D52" s="225"/>
      <c r="E52" s="226">
        <v>3.375</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160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4">
        <v>16</v>
      </c>
      <c r="B53" s="245" t="s">
        <v>221</v>
      </c>
      <c r="C53" s="259" t="s">
        <v>222</v>
      </c>
      <c r="D53" s="246" t="s">
        <v>223</v>
      </c>
      <c r="E53" s="247">
        <v>1</v>
      </c>
      <c r="F53" s="248"/>
      <c r="G53" s="249">
        <f>ROUND(E53*F53,2)</f>
        <v>0</v>
      </c>
      <c r="H53" s="248"/>
      <c r="I53" s="249">
        <f>ROUND(E53*H53,2)</f>
        <v>0</v>
      </c>
      <c r="J53" s="248"/>
      <c r="K53" s="249">
        <f>ROUND(E53*J53,2)</f>
        <v>0</v>
      </c>
      <c r="L53" s="249">
        <v>12</v>
      </c>
      <c r="M53" s="249">
        <f>G53*(1+L53/100)</f>
        <v>0</v>
      </c>
      <c r="N53" s="247">
        <v>0</v>
      </c>
      <c r="O53" s="247">
        <f>ROUND(E53*N53,2)</f>
        <v>0</v>
      </c>
      <c r="P53" s="247">
        <v>0</v>
      </c>
      <c r="Q53" s="247">
        <f>ROUND(E53*P53,2)</f>
        <v>0</v>
      </c>
      <c r="R53" s="249"/>
      <c r="S53" s="249" t="s">
        <v>224</v>
      </c>
      <c r="T53" s="250" t="s">
        <v>225</v>
      </c>
      <c r="U53" s="223">
        <v>0</v>
      </c>
      <c r="V53" s="223">
        <f>ROUND(E53*U53,2)</f>
        <v>0</v>
      </c>
      <c r="W53" s="223"/>
      <c r="X53" s="223" t="s">
        <v>154</v>
      </c>
      <c r="Y53" s="223" t="s">
        <v>155</v>
      </c>
      <c r="Z53" s="212"/>
      <c r="AA53" s="212"/>
      <c r="AB53" s="212"/>
      <c r="AC53" s="212"/>
      <c r="AD53" s="212"/>
      <c r="AE53" s="212"/>
      <c r="AF53" s="212"/>
      <c r="AG53" s="212" t="s">
        <v>156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28" t="s">
        <v>147</v>
      </c>
      <c r="B54" s="229" t="s">
        <v>67</v>
      </c>
      <c r="C54" s="255" t="s">
        <v>68</v>
      </c>
      <c r="D54" s="230"/>
      <c r="E54" s="231"/>
      <c r="F54" s="232"/>
      <c r="G54" s="232">
        <f>SUMIF(AG55:AG66,"&lt;&gt;NOR",G55:G66)</f>
        <v>0</v>
      </c>
      <c r="H54" s="232"/>
      <c r="I54" s="232">
        <f>SUM(I55:I66)</f>
        <v>0</v>
      </c>
      <c r="J54" s="232"/>
      <c r="K54" s="232">
        <f>SUM(K55:K66)</f>
        <v>0</v>
      </c>
      <c r="L54" s="232"/>
      <c r="M54" s="232">
        <f>SUM(M55:M66)</f>
        <v>0</v>
      </c>
      <c r="N54" s="231"/>
      <c r="O54" s="231">
        <f>SUM(O55:O66)</f>
        <v>37.04</v>
      </c>
      <c r="P54" s="231"/>
      <c r="Q54" s="231">
        <f>SUM(Q55:Q66)</f>
        <v>0</v>
      </c>
      <c r="R54" s="232"/>
      <c r="S54" s="232"/>
      <c r="T54" s="233"/>
      <c r="U54" s="227"/>
      <c r="V54" s="227">
        <f>SUM(V55:V66)</f>
        <v>37.33</v>
      </c>
      <c r="W54" s="227"/>
      <c r="X54" s="227"/>
      <c r="Y54" s="227"/>
      <c r="AG54" t="s">
        <v>148</v>
      </c>
    </row>
    <row r="55" spans="1:60" ht="22.5" outlineLevel="1" x14ac:dyDescent="0.2">
      <c r="A55" s="235">
        <v>17</v>
      </c>
      <c r="B55" s="236" t="s">
        <v>226</v>
      </c>
      <c r="C55" s="256" t="s">
        <v>227</v>
      </c>
      <c r="D55" s="237" t="s">
        <v>151</v>
      </c>
      <c r="E55" s="238">
        <v>78.03</v>
      </c>
      <c r="F55" s="239"/>
      <c r="G55" s="240">
        <f>ROUND(E55*F55,2)</f>
        <v>0</v>
      </c>
      <c r="H55" s="239"/>
      <c r="I55" s="240">
        <f>ROUND(E55*H55,2)</f>
        <v>0</v>
      </c>
      <c r="J55" s="239"/>
      <c r="K55" s="240">
        <f>ROUND(E55*J55,2)</f>
        <v>0</v>
      </c>
      <c r="L55" s="240">
        <v>12</v>
      </c>
      <c r="M55" s="240">
        <f>G55*(1+L55/100)</f>
        <v>0</v>
      </c>
      <c r="N55" s="238">
        <v>0</v>
      </c>
      <c r="O55" s="238">
        <f>ROUND(E55*N55,2)</f>
        <v>0</v>
      </c>
      <c r="P55" s="238">
        <v>0</v>
      </c>
      <c r="Q55" s="238">
        <f>ROUND(E55*P55,2)</f>
        <v>0</v>
      </c>
      <c r="R55" s="240" t="s">
        <v>164</v>
      </c>
      <c r="S55" s="240" t="s">
        <v>153</v>
      </c>
      <c r="T55" s="241" t="s">
        <v>153</v>
      </c>
      <c r="U55" s="223">
        <v>0.15</v>
      </c>
      <c r="V55" s="223">
        <f>ROUND(E55*U55,2)</f>
        <v>11.7</v>
      </c>
      <c r="W55" s="223"/>
      <c r="X55" s="223" t="s">
        <v>154</v>
      </c>
      <c r="Y55" s="223" t="s">
        <v>155</v>
      </c>
      <c r="Z55" s="212"/>
      <c r="AA55" s="212"/>
      <c r="AB55" s="212"/>
      <c r="AC55" s="212"/>
      <c r="AD55" s="212"/>
      <c r="AE55" s="212"/>
      <c r="AF55" s="212"/>
      <c r="AG55" s="212" t="s">
        <v>170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7" t="s">
        <v>228</v>
      </c>
      <c r="D56" s="242"/>
      <c r="E56" s="242"/>
      <c r="F56" s="242"/>
      <c r="G56" s="242"/>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158</v>
      </c>
      <c r="AH56" s="212"/>
      <c r="AI56" s="212"/>
      <c r="AJ56" s="212"/>
      <c r="AK56" s="212"/>
      <c r="AL56" s="212"/>
      <c r="AM56" s="212"/>
      <c r="AN56" s="212"/>
      <c r="AO56" s="212"/>
      <c r="AP56" s="212"/>
      <c r="AQ56" s="212"/>
      <c r="AR56" s="212"/>
      <c r="AS56" s="212"/>
      <c r="AT56" s="212"/>
      <c r="AU56" s="212"/>
      <c r="AV56" s="212"/>
      <c r="AW56" s="212"/>
      <c r="AX56" s="212"/>
      <c r="AY56" s="212"/>
      <c r="AZ56" s="212"/>
      <c r="BA56" s="243" t="str">
        <f>C56</f>
        <v>z rostlé horniny tř.1 - 4 pod násypy z hornin soudržných do 92% PS a hornin nesoudržných sypkých relativní ulehlosti I(d) do 0,8</v>
      </c>
      <c r="BB56" s="212"/>
      <c r="BC56" s="212"/>
      <c r="BD56" s="212"/>
      <c r="BE56" s="212"/>
      <c r="BF56" s="212"/>
      <c r="BG56" s="212"/>
      <c r="BH56" s="212"/>
    </row>
    <row r="57" spans="1:60" ht="22.5" outlineLevel="2" x14ac:dyDescent="0.2">
      <c r="A57" s="219"/>
      <c r="B57" s="220"/>
      <c r="C57" s="258" t="s">
        <v>229</v>
      </c>
      <c r="D57" s="225"/>
      <c r="E57" s="226">
        <v>74.611199999999997</v>
      </c>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160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8" t="s">
        <v>230</v>
      </c>
      <c r="D58" s="225"/>
      <c r="E58" s="226">
        <v>3.4188000000000001</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160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35">
        <v>18</v>
      </c>
      <c r="B59" s="236" t="s">
        <v>231</v>
      </c>
      <c r="C59" s="256" t="s">
        <v>232</v>
      </c>
      <c r="D59" s="237" t="s">
        <v>151</v>
      </c>
      <c r="E59" s="238">
        <v>78.03</v>
      </c>
      <c r="F59" s="239"/>
      <c r="G59" s="240">
        <f>ROUND(E59*F59,2)</f>
        <v>0</v>
      </c>
      <c r="H59" s="239"/>
      <c r="I59" s="240">
        <f>ROUND(E59*H59,2)</f>
        <v>0</v>
      </c>
      <c r="J59" s="239"/>
      <c r="K59" s="240">
        <f>ROUND(E59*J59,2)</f>
        <v>0</v>
      </c>
      <c r="L59" s="240">
        <v>12</v>
      </c>
      <c r="M59" s="240">
        <f>G59*(1+L59/100)</f>
        <v>0</v>
      </c>
      <c r="N59" s="238">
        <v>0.30360999999999999</v>
      </c>
      <c r="O59" s="238">
        <f>ROUND(E59*N59,2)</f>
        <v>23.69</v>
      </c>
      <c r="P59" s="238">
        <v>0</v>
      </c>
      <c r="Q59" s="238">
        <f>ROUND(E59*P59,2)</f>
        <v>0</v>
      </c>
      <c r="R59" s="240" t="s">
        <v>152</v>
      </c>
      <c r="S59" s="240" t="s">
        <v>153</v>
      </c>
      <c r="T59" s="241" t="s">
        <v>153</v>
      </c>
      <c r="U59" s="223">
        <v>1.6E-2</v>
      </c>
      <c r="V59" s="223">
        <f>ROUND(E59*U59,2)</f>
        <v>1.25</v>
      </c>
      <c r="W59" s="223"/>
      <c r="X59" s="223" t="s">
        <v>154</v>
      </c>
      <c r="Y59" s="223" t="s">
        <v>155</v>
      </c>
      <c r="Z59" s="212"/>
      <c r="AA59" s="212"/>
      <c r="AB59" s="212"/>
      <c r="AC59" s="212"/>
      <c r="AD59" s="212"/>
      <c r="AE59" s="212"/>
      <c r="AF59" s="212"/>
      <c r="AG59" s="212" t="s">
        <v>170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7" t="s">
        <v>233</v>
      </c>
      <c r="D60" s="242"/>
      <c r="E60" s="242"/>
      <c r="F60" s="242"/>
      <c r="G60" s="242"/>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158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58" t="s">
        <v>229</v>
      </c>
      <c r="D61" s="225"/>
      <c r="E61" s="226">
        <v>74.611199999999997</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160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8" t="s">
        <v>230</v>
      </c>
      <c r="D62" s="225"/>
      <c r="E62" s="226">
        <v>3.4188000000000001</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160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5">
        <v>19</v>
      </c>
      <c r="B63" s="236" t="s">
        <v>234</v>
      </c>
      <c r="C63" s="256" t="s">
        <v>235</v>
      </c>
      <c r="D63" s="237" t="s">
        <v>151</v>
      </c>
      <c r="E63" s="238">
        <v>65.025000000000006</v>
      </c>
      <c r="F63" s="239"/>
      <c r="G63" s="240">
        <f>ROUND(E63*F63,2)</f>
        <v>0</v>
      </c>
      <c r="H63" s="239"/>
      <c r="I63" s="240">
        <f>ROUND(E63*H63,2)</f>
        <v>0</v>
      </c>
      <c r="J63" s="239"/>
      <c r="K63" s="240">
        <f>ROUND(E63*J63,2)</f>
        <v>0</v>
      </c>
      <c r="L63" s="240">
        <v>12</v>
      </c>
      <c r="M63" s="240">
        <f>G63*(1+L63/100)</f>
        <v>0</v>
      </c>
      <c r="N63" s="238">
        <v>0.20532</v>
      </c>
      <c r="O63" s="238">
        <f>ROUND(E63*N63,2)</f>
        <v>13.35</v>
      </c>
      <c r="P63" s="238">
        <v>0</v>
      </c>
      <c r="Q63" s="238">
        <f>ROUND(E63*P63,2)</f>
        <v>0</v>
      </c>
      <c r="R63" s="240" t="s">
        <v>152</v>
      </c>
      <c r="S63" s="240" t="s">
        <v>236</v>
      </c>
      <c r="T63" s="241" t="s">
        <v>236</v>
      </c>
      <c r="U63" s="223">
        <v>0.375</v>
      </c>
      <c r="V63" s="223">
        <f>ROUND(E63*U63,2)</f>
        <v>24.38</v>
      </c>
      <c r="W63" s="223"/>
      <c r="X63" s="223" t="s">
        <v>154</v>
      </c>
      <c r="Y63" s="223" t="s">
        <v>155</v>
      </c>
      <c r="Z63" s="212"/>
      <c r="AA63" s="212"/>
      <c r="AB63" s="212"/>
      <c r="AC63" s="212"/>
      <c r="AD63" s="212"/>
      <c r="AE63" s="212"/>
      <c r="AF63" s="212"/>
      <c r="AG63" s="212" t="s">
        <v>170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2" x14ac:dyDescent="0.2">
      <c r="A64" s="219"/>
      <c r="B64" s="220"/>
      <c r="C64" s="257" t="s">
        <v>237</v>
      </c>
      <c r="D64" s="242"/>
      <c r="E64" s="242"/>
      <c r="F64" s="242"/>
      <c r="G64" s="242"/>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158</v>
      </c>
      <c r="AH64" s="212"/>
      <c r="AI64" s="212"/>
      <c r="AJ64" s="212"/>
      <c r="AK64" s="212"/>
      <c r="AL64" s="212"/>
      <c r="AM64" s="212"/>
      <c r="AN64" s="212"/>
      <c r="AO64" s="212"/>
      <c r="AP64" s="212"/>
      <c r="AQ64" s="212"/>
      <c r="AR64" s="212"/>
      <c r="AS64" s="212"/>
      <c r="AT64" s="212"/>
      <c r="AU64" s="212"/>
      <c r="AV64" s="212"/>
      <c r="AW64" s="212"/>
      <c r="AX64" s="212"/>
      <c r="AY64" s="212"/>
      <c r="AZ64" s="212"/>
      <c r="BA64" s="243" t="str">
        <f>C64</f>
        <v>komunikací pro pěší, z dlaždic betonových a teracových, do velikosti dlaždic 0,25 m2, s provedením lože do tl. 30 mm, s vyplněním spár a se smetením přebytečného materiálu na vzdálenost do 3 m</v>
      </c>
      <c r="BB64" s="212"/>
      <c r="BC64" s="212"/>
      <c r="BD64" s="212"/>
      <c r="BE64" s="212"/>
      <c r="BF64" s="212"/>
      <c r="BG64" s="212"/>
      <c r="BH64" s="212"/>
    </row>
    <row r="65" spans="1:60" ht="22.5" outlineLevel="2" x14ac:dyDescent="0.2">
      <c r="A65" s="219"/>
      <c r="B65" s="220"/>
      <c r="C65" s="258" t="s">
        <v>159</v>
      </c>
      <c r="D65" s="225"/>
      <c r="E65" s="226">
        <v>62.176000000000002</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160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8" t="s">
        <v>238</v>
      </c>
      <c r="D66" s="225"/>
      <c r="E66" s="226">
        <v>2.8490000000000002</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160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28" t="s">
        <v>147</v>
      </c>
      <c r="B67" s="229" t="s">
        <v>69</v>
      </c>
      <c r="C67" s="255" t="s">
        <v>70</v>
      </c>
      <c r="D67" s="230"/>
      <c r="E67" s="231"/>
      <c r="F67" s="232"/>
      <c r="G67" s="232">
        <f>SUMIF(AG68:AG100,"&lt;&gt;NOR",G68:G100)</f>
        <v>0</v>
      </c>
      <c r="H67" s="232"/>
      <c r="I67" s="232">
        <f>SUM(I68:I100)</f>
        <v>0</v>
      </c>
      <c r="J67" s="232"/>
      <c r="K67" s="232">
        <f>SUM(K68:K100)</f>
        <v>0</v>
      </c>
      <c r="L67" s="232"/>
      <c r="M67" s="232">
        <f>SUM(M68:M100)</f>
        <v>0</v>
      </c>
      <c r="N67" s="231"/>
      <c r="O67" s="231">
        <f>SUM(O68:O100)</f>
        <v>25.61</v>
      </c>
      <c r="P67" s="231"/>
      <c r="Q67" s="231">
        <f>SUM(Q68:Q100)</f>
        <v>0</v>
      </c>
      <c r="R67" s="232"/>
      <c r="S67" s="232"/>
      <c r="T67" s="233"/>
      <c r="U67" s="227"/>
      <c r="V67" s="227">
        <f>SUM(V68:V100)</f>
        <v>1275.8700000000001</v>
      </c>
      <c r="W67" s="227"/>
      <c r="X67" s="227"/>
      <c r="Y67" s="227"/>
      <c r="AG67" t="s">
        <v>148</v>
      </c>
    </row>
    <row r="68" spans="1:60" ht="22.5" outlineLevel="1" x14ac:dyDescent="0.2">
      <c r="A68" s="235">
        <v>20</v>
      </c>
      <c r="B68" s="236" t="s">
        <v>239</v>
      </c>
      <c r="C68" s="256" t="s">
        <v>240</v>
      </c>
      <c r="D68" s="237" t="s">
        <v>151</v>
      </c>
      <c r="E68" s="238">
        <v>607.95000000000005</v>
      </c>
      <c r="F68" s="239"/>
      <c r="G68" s="240">
        <f>ROUND(E68*F68,2)</f>
        <v>0</v>
      </c>
      <c r="H68" s="239"/>
      <c r="I68" s="240">
        <f>ROUND(E68*H68,2)</f>
        <v>0</v>
      </c>
      <c r="J68" s="239"/>
      <c r="K68" s="240">
        <f>ROUND(E68*J68,2)</f>
        <v>0</v>
      </c>
      <c r="L68" s="240">
        <v>12</v>
      </c>
      <c r="M68" s="240">
        <f>G68*(1+L68/100)</f>
        <v>0</v>
      </c>
      <c r="N68" s="238">
        <v>5.5900000000000004E-3</v>
      </c>
      <c r="O68" s="238">
        <f>ROUND(E68*N68,2)</f>
        <v>3.4</v>
      </c>
      <c r="P68" s="238">
        <v>0</v>
      </c>
      <c r="Q68" s="238">
        <f>ROUND(E68*P68,2)</f>
        <v>0</v>
      </c>
      <c r="R68" s="240" t="s">
        <v>241</v>
      </c>
      <c r="S68" s="240" t="s">
        <v>153</v>
      </c>
      <c r="T68" s="241" t="s">
        <v>153</v>
      </c>
      <c r="U68" s="223">
        <v>0.32</v>
      </c>
      <c r="V68" s="223">
        <f>ROUND(E68*U68,2)</f>
        <v>194.54</v>
      </c>
      <c r="W68" s="223"/>
      <c r="X68" s="223" t="s">
        <v>154</v>
      </c>
      <c r="Y68" s="223" t="s">
        <v>155</v>
      </c>
      <c r="Z68" s="212"/>
      <c r="AA68" s="212"/>
      <c r="AB68" s="212"/>
      <c r="AC68" s="212"/>
      <c r="AD68" s="212"/>
      <c r="AE68" s="212"/>
      <c r="AF68" s="212"/>
      <c r="AG68" s="212" t="s">
        <v>170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7" t="s">
        <v>242</v>
      </c>
      <c r="D69" s="242"/>
      <c r="E69" s="242"/>
      <c r="F69" s="242"/>
      <c r="G69" s="242"/>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158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0" t="s">
        <v>243</v>
      </c>
      <c r="D70" s="251"/>
      <c r="E70" s="251"/>
      <c r="F70" s="251"/>
      <c r="G70" s="251"/>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244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8" t="s">
        <v>245</v>
      </c>
      <c r="D71" s="225"/>
      <c r="E71" s="226">
        <v>607.95000000000005</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160</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5">
        <v>21</v>
      </c>
      <c r="B72" s="236" t="s">
        <v>246</v>
      </c>
      <c r="C72" s="256" t="s">
        <v>247</v>
      </c>
      <c r="D72" s="237" t="s">
        <v>151</v>
      </c>
      <c r="E72" s="238">
        <v>1215.9000000000001</v>
      </c>
      <c r="F72" s="239"/>
      <c r="G72" s="240">
        <f>ROUND(E72*F72,2)</f>
        <v>0</v>
      </c>
      <c r="H72" s="239"/>
      <c r="I72" s="240">
        <f>ROUND(E72*H72,2)</f>
        <v>0</v>
      </c>
      <c r="J72" s="239"/>
      <c r="K72" s="240">
        <f>ROUND(E72*J72,2)</f>
        <v>0</v>
      </c>
      <c r="L72" s="240">
        <v>12</v>
      </c>
      <c r="M72" s="240">
        <f>G72*(1+L72/100)</f>
        <v>0</v>
      </c>
      <c r="N72" s="238">
        <v>3.3E-4</v>
      </c>
      <c r="O72" s="238">
        <f>ROUND(E72*N72,2)</f>
        <v>0.4</v>
      </c>
      <c r="P72" s="238">
        <v>0</v>
      </c>
      <c r="Q72" s="238">
        <f>ROUND(E72*P72,2)</f>
        <v>0</v>
      </c>
      <c r="R72" s="240" t="s">
        <v>241</v>
      </c>
      <c r="S72" s="240" t="s">
        <v>153</v>
      </c>
      <c r="T72" s="241" t="s">
        <v>153</v>
      </c>
      <c r="U72" s="223">
        <v>8.8999999999999996E-2</v>
      </c>
      <c r="V72" s="223">
        <f>ROUND(E72*U72,2)</f>
        <v>108.22</v>
      </c>
      <c r="W72" s="223"/>
      <c r="X72" s="223" t="s">
        <v>154</v>
      </c>
      <c r="Y72" s="223" t="s">
        <v>155</v>
      </c>
      <c r="Z72" s="212"/>
      <c r="AA72" s="212"/>
      <c r="AB72" s="212"/>
      <c r="AC72" s="212"/>
      <c r="AD72" s="212"/>
      <c r="AE72" s="212"/>
      <c r="AF72" s="212"/>
      <c r="AG72" s="212" t="s">
        <v>170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7" t="s">
        <v>242</v>
      </c>
      <c r="D73" s="242"/>
      <c r="E73" s="242"/>
      <c r="F73" s="242"/>
      <c r="G73" s="242"/>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158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8" t="s">
        <v>245</v>
      </c>
      <c r="D74" s="225"/>
      <c r="E74" s="226">
        <v>607.95000000000005</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160</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8" t="s">
        <v>248</v>
      </c>
      <c r="D75" s="225"/>
      <c r="E75" s="226">
        <v>607.95000000000005</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160</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5">
        <v>22</v>
      </c>
      <c r="B76" s="236" t="s">
        <v>249</v>
      </c>
      <c r="C76" s="256" t="s">
        <v>250</v>
      </c>
      <c r="D76" s="237" t="s">
        <v>151</v>
      </c>
      <c r="E76" s="238">
        <v>87.907499999999999</v>
      </c>
      <c r="F76" s="239"/>
      <c r="G76" s="240">
        <f>ROUND(E76*F76,2)</f>
        <v>0</v>
      </c>
      <c r="H76" s="239"/>
      <c r="I76" s="240">
        <f>ROUND(E76*H76,2)</f>
        <v>0</v>
      </c>
      <c r="J76" s="239"/>
      <c r="K76" s="240">
        <f>ROUND(E76*J76,2)</f>
        <v>0</v>
      </c>
      <c r="L76" s="240">
        <v>12</v>
      </c>
      <c r="M76" s="240">
        <f>G76*(1+L76/100)</f>
        <v>0</v>
      </c>
      <c r="N76" s="238">
        <v>4.0000000000000003E-5</v>
      </c>
      <c r="O76" s="238">
        <f>ROUND(E76*N76,2)</f>
        <v>0</v>
      </c>
      <c r="P76" s="238">
        <v>0</v>
      </c>
      <c r="Q76" s="238">
        <f>ROUND(E76*P76,2)</f>
        <v>0</v>
      </c>
      <c r="R76" s="240" t="s">
        <v>241</v>
      </c>
      <c r="S76" s="240" t="s">
        <v>153</v>
      </c>
      <c r="T76" s="241" t="s">
        <v>153</v>
      </c>
      <c r="U76" s="223">
        <v>7.8E-2</v>
      </c>
      <c r="V76" s="223">
        <f>ROUND(E76*U76,2)</f>
        <v>6.86</v>
      </c>
      <c r="W76" s="223"/>
      <c r="X76" s="223" t="s">
        <v>154</v>
      </c>
      <c r="Y76" s="223" t="s">
        <v>155</v>
      </c>
      <c r="Z76" s="212"/>
      <c r="AA76" s="212"/>
      <c r="AB76" s="212"/>
      <c r="AC76" s="212"/>
      <c r="AD76" s="212"/>
      <c r="AE76" s="212"/>
      <c r="AF76" s="212"/>
      <c r="AG76" s="212" t="s">
        <v>156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57" t="s">
        <v>251</v>
      </c>
      <c r="D77" s="242"/>
      <c r="E77" s="242"/>
      <c r="F77" s="242"/>
      <c r="G77" s="242"/>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158</v>
      </c>
      <c r="AH77" s="212"/>
      <c r="AI77" s="212"/>
      <c r="AJ77" s="212"/>
      <c r="AK77" s="212"/>
      <c r="AL77" s="212"/>
      <c r="AM77" s="212"/>
      <c r="AN77" s="212"/>
      <c r="AO77" s="212"/>
      <c r="AP77" s="212"/>
      <c r="AQ77" s="212"/>
      <c r="AR77" s="212"/>
      <c r="AS77" s="212"/>
      <c r="AT77" s="212"/>
      <c r="AU77" s="212"/>
      <c r="AV77" s="212"/>
      <c r="AW77" s="212"/>
      <c r="AX77" s="212"/>
      <c r="AY77" s="212"/>
      <c r="AZ77" s="212"/>
      <c r="BA77" s="243" t="str">
        <f>C77</f>
        <v>které se zřizují před úpravami povrchu, a obalení osazených dveřních zárubní před znečištěním při úpravách povrchu nástřikem plastických maltovin včetně pozdějšího odkrytí,</v>
      </c>
      <c r="BB77" s="212"/>
      <c r="BC77" s="212"/>
      <c r="BD77" s="212"/>
      <c r="BE77" s="212"/>
      <c r="BF77" s="212"/>
      <c r="BG77" s="212"/>
      <c r="BH77" s="212"/>
    </row>
    <row r="78" spans="1:60" outlineLevel="2" x14ac:dyDescent="0.2">
      <c r="A78" s="219"/>
      <c r="B78" s="220"/>
      <c r="C78" s="258" t="s">
        <v>252</v>
      </c>
      <c r="D78" s="225"/>
      <c r="E78" s="226">
        <v>87.907499999999999</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160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5">
        <v>23</v>
      </c>
      <c r="B79" s="236" t="s">
        <v>253</v>
      </c>
      <c r="C79" s="256" t="s">
        <v>254</v>
      </c>
      <c r="D79" s="237" t="s">
        <v>255</v>
      </c>
      <c r="E79" s="238">
        <v>183.3</v>
      </c>
      <c r="F79" s="239"/>
      <c r="G79" s="240">
        <f>ROUND(E79*F79,2)</f>
        <v>0</v>
      </c>
      <c r="H79" s="239"/>
      <c r="I79" s="240">
        <f>ROUND(E79*H79,2)</f>
        <v>0</v>
      </c>
      <c r="J79" s="239"/>
      <c r="K79" s="240">
        <f>ROUND(E79*J79,2)</f>
        <v>0</v>
      </c>
      <c r="L79" s="240">
        <v>12</v>
      </c>
      <c r="M79" s="240">
        <f>G79*(1+L79/100)</f>
        <v>0</v>
      </c>
      <c r="N79" s="238">
        <v>1.4999999999999999E-4</v>
      </c>
      <c r="O79" s="238">
        <f>ROUND(E79*N79,2)</f>
        <v>0.03</v>
      </c>
      <c r="P79" s="238">
        <v>0</v>
      </c>
      <c r="Q79" s="238">
        <f>ROUND(E79*P79,2)</f>
        <v>0</v>
      </c>
      <c r="R79" s="240" t="s">
        <v>241</v>
      </c>
      <c r="S79" s="240" t="s">
        <v>153</v>
      </c>
      <c r="T79" s="241" t="s">
        <v>153</v>
      </c>
      <c r="U79" s="223">
        <v>0.05</v>
      </c>
      <c r="V79" s="223">
        <f>ROUND(E79*U79,2)</f>
        <v>9.17</v>
      </c>
      <c r="W79" s="223"/>
      <c r="X79" s="223" t="s">
        <v>154</v>
      </c>
      <c r="Y79" s="223" t="s">
        <v>155</v>
      </c>
      <c r="Z79" s="212"/>
      <c r="AA79" s="212"/>
      <c r="AB79" s="212"/>
      <c r="AC79" s="212"/>
      <c r="AD79" s="212"/>
      <c r="AE79" s="212"/>
      <c r="AF79" s="212"/>
      <c r="AG79" s="212" t="s">
        <v>156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7" t="s">
        <v>256</v>
      </c>
      <c r="D80" s="242"/>
      <c r="E80" s="242"/>
      <c r="F80" s="242"/>
      <c r="G80" s="242"/>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158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2" x14ac:dyDescent="0.2">
      <c r="A81" s="219"/>
      <c r="B81" s="220"/>
      <c r="C81" s="258" t="s">
        <v>257</v>
      </c>
      <c r="D81" s="225"/>
      <c r="E81" s="226">
        <v>183.3</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160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35">
        <v>24</v>
      </c>
      <c r="B82" s="236" t="s">
        <v>258</v>
      </c>
      <c r="C82" s="256" t="s">
        <v>259</v>
      </c>
      <c r="D82" s="237" t="s">
        <v>151</v>
      </c>
      <c r="E82" s="238">
        <v>607.95000000000005</v>
      </c>
      <c r="F82" s="239"/>
      <c r="G82" s="240">
        <f>ROUND(E82*F82,2)</f>
        <v>0</v>
      </c>
      <c r="H82" s="239"/>
      <c r="I82" s="240">
        <f>ROUND(E82*H82,2)</f>
        <v>0</v>
      </c>
      <c r="J82" s="239"/>
      <c r="K82" s="240">
        <f>ROUND(E82*J82,2)</f>
        <v>0</v>
      </c>
      <c r="L82" s="240">
        <v>12</v>
      </c>
      <c r="M82" s="240">
        <f>G82*(1+L82/100)</f>
        <v>0</v>
      </c>
      <c r="N82" s="238">
        <v>4.9399999999999999E-3</v>
      </c>
      <c r="O82" s="238">
        <f>ROUND(E82*N82,2)</f>
        <v>3</v>
      </c>
      <c r="P82" s="238">
        <v>0</v>
      </c>
      <c r="Q82" s="238">
        <f>ROUND(E82*P82,2)</f>
        <v>0</v>
      </c>
      <c r="R82" s="240" t="s">
        <v>213</v>
      </c>
      <c r="S82" s="240" t="s">
        <v>153</v>
      </c>
      <c r="T82" s="241" t="s">
        <v>153</v>
      </c>
      <c r="U82" s="223">
        <v>0.15720000000000001</v>
      </c>
      <c r="V82" s="223">
        <f>ROUND(E82*U82,2)</f>
        <v>95.57</v>
      </c>
      <c r="W82" s="223"/>
      <c r="X82" s="223" t="s">
        <v>154</v>
      </c>
      <c r="Y82" s="223" t="s">
        <v>155</v>
      </c>
      <c r="Z82" s="212"/>
      <c r="AA82" s="212"/>
      <c r="AB82" s="212"/>
      <c r="AC82" s="212"/>
      <c r="AD82" s="212"/>
      <c r="AE82" s="212"/>
      <c r="AF82" s="212"/>
      <c r="AG82" s="212" t="s">
        <v>170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1" t="s">
        <v>260</v>
      </c>
      <c r="D83" s="252"/>
      <c r="E83" s="252"/>
      <c r="F83" s="252"/>
      <c r="G83" s="252"/>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244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8" t="s">
        <v>261</v>
      </c>
      <c r="D84" s="225"/>
      <c r="E84" s="226">
        <v>607.95000000000005</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160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5">
        <v>25</v>
      </c>
      <c r="B85" s="236" t="s">
        <v>262</v>
      </c>
      <c r="C85" s="256" t="s">
        <v>263</v>
      </c>
      <c r="D85" s="237" t="s">
        <v>255</v>
      </c>
      <c r="E85" s="238">
        <v>183.3</v>
      </c>
      <c r="F85" s="239"/>
      <c r="G85" s="240">
        <f>ROUND(E85*F85,2)</f>
        <v>0</v>
      </c>
      <c r="H85" s="239"/>
      <c r="I85" s="240">
        <f>ROUND(E85*H85,2)</f>
        <v>0</v>
      </c>
      <c r="J85" s="239"/>
      <c r="K85" s="240">
        <f>ROUND(E85*J85,2)</f>
        <v>0</v>
      </c>
      <c r="L85" s="240">
        <v>12</v>
      </c>
      <c r="M85" s="240">
        <f>G85*(1+L85/100)</f>
        <v>0</v>
      </c>
      <c r="N85" s="238">
        <v>2.3800000000000002E-3</v>
      </c>
      <c r="O85" s="238">
        <f>ROUND(E85*N85,2)</f>
        <v>0.44</v>
      </c>
      <c r="P85" s="238">
        <v>0</v>
      </c>
      <c r="Q85" s="238">
        <f>ROUND(E85*P85,2)</f>
        <v>0</v>
      </c>
      <c r="R85" s="240" t="s">
        <v>213</v>
      </c>
      <c r="S85" s="240" t="s">
        <v>153</v>
      </c>
      <c r="T85" s="241" t="s">
        <v>153</v>
      </c>
      <c r="U85" s="223">
        <v>0.18232999999999999</v>
      </c>
      <c r="V85" s="223">
        <f>ROUND(E85*U85,2)</f>
        <v>33.42</v>
      </c>
      <c r="W85" s="223"/>
      <c r="X85" s="223" t="s">
        <v>154</v>
      </c>
      <c r="Y85" s="223" t="s">
        <v>155</v>
      </c>
      <c r="Z85" s="212"/>
      <c r="AA85" s="212"/>
      <c r="AB85" s="212"/>
      <c r="AC85" s="212"/>
      <c r="AD85" s="212"/>
      <c r="AE85" s="212"/>
      <c r="AF85" s="212"/>
      <c r="AG85" s="212" t="s">
        <v>156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58" t="s">
        <v>257</v>
      </c>
      <c r="D86" s="225"/>
      <c r="E86" s="226">
        <v>183.3</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160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5">
        <v>26</v>
      </c>
      <c r="B87" s="236" t="s">
        <v>264</v>
      </c>
      <c r="C87" s="256" t="s">
        <v>265</v>
      </c>
      <c r="D87" s="237" t="s">
        <v>151</v>
      </c>
      <c r="E87" s="238">
        <v>91.65</v>
      </c>
      <c r="F87" s="239"/>
      <c r="G87" s="240">
        <f>ROUND(E87*F87,2)</f>
        <v>0</v>
      </c>
      <c r="H87" s="239"/>
      <c r="I87" s="240">
        <f>ROUND(E87*H87,2)</f>
        <v>0</v>
      </c>
      <c r="J87" s="239"/>
      <c r="K87" s="240">
        <f>ROUND(E87*J87,2)</f>
        <v>0</v>
      </c>
      <c r="L87" s="240">
        <v>12</v>
      </c>
      <c r="M87" s="240">
        <f>G87*(1+L87/100)</f>
        <v>0</v>
      </c>
      <c r="N87" s="238">
        <v>5.3690000000000002E-2</v>
      </c>
      <c r="O87" s="238">
        <f>ROUND(E87*N87,2)</f>
        <v>4.92</v>
      </c>
      <c r="P87" s="238">
        <v>0</v>
      </c>
      <c r="Q87" s="238">
        <f>ROUND(E87*P87,2)</f>
        <v>0</v>
      </c>
      <c r="R87" s="240" t="s">
        <v>213</v>
      </c>
      <c r="S87" s="240" t="s">
        <v>153</v>
      </c>
      <c r="T87" s="241" t="s">
        <v>153</v>
      </c>
      <c r="U87" s="223">
        <v>1.17717</v>
      </c>
      <c r="V87" s="223">
        <f>ROUND(E87*U87,2)</f>
        <v>107.89</v>
      </c>
      <c r="W87" s="223"/>
      <c r="X87" s="223" t="s">
        <v>154</v>
      </c>
      <c r="Y87" s="223" t="s">
        <v>155</v>
      </c>
      <c r="Z87" s="212"/>
      <c r="AA87" s="212"/>
      <c r="AB87" s="212"/>
      <c r="AC87" s="212"/>
      <c r="AD87" s="212"/>
      <c r="AE87" s="212"/>
      <c r="AF87" s="212"/>
      <c r="AG87" s="212" t="s">
        <v>156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7" t="s">
        <v>266</v>
      </c>
      <c r="D88" s="242"/>
      <c r="E88" s="242"/>
      <c r="F88" s="242"/>
      <c r="G88" s="242"/>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158</v>
      </c>
      <c r="AH88" s="212"/>
      <c r="AI88" s="212"/>
      <c r="AJ88" s="212"/>
      <c r="AK88" s="212"/>
      <c r="AL88" s="212"/>
      <c r="AM88" s="212"/>
      <c r="AN88" s="212"/>
      <c r="AO88" s="212"/>
      <c r="AP88" s="212"/>
      <c r="AQ88" s="212"/>
      <c r="AR88" s="212"/>
      <c r="AS88" s="212"/>
      <c r="AT88" s="212"/>
      <c r="AU88" s="212"/>
      <c r="AV88" s="212"/>
      <c r="AW88" s="212"/>
      <c r="AX88" s="212"/>
      <c r="AY88" s="212"/>
      <c r="AZ88" s="212"/>
      <c r="BA88" s="243" t="str">
        <f>C88</f>
        <v>okenního nebo dveřního, z pomocného pracovního lešení o výšce podlahy do 1900 mm a pro zatížení do 1,5 kPa,</v>
      </c>
      <c r="BB88" s="212"/>
      <c r="BC88" s="212"/>
      <c r="BD88" s="212"/>
      <c r="BE88" s="212"/>
      <c r="BF88" s="212"/>
      <c r="BG88" s="212"/>
      <c r="BH88" s="212"/>
    </row>
    <row r="89" spans="1:60" ht="22.5" outlineLevel="2" x14ac:dyDescent="0.2">
      <c r="A89" s="219"/>
      <c r="B89" s="220"/>
      <c r="C89" s="258" t="s">
        <v>267</v>
      </c>
      <c r="D89" s="225"/>
      <c r="E89" s="226">
        <v>91.65</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160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5">
        <v>27</v>
      </c>
      <c r="B90" s="236" t="s">
        <v>268</v>
      </c>
      <c r="C90" s="256" t="s">
        <v>269</v>
      </c>
      <c r="D90" s="237" t="s">
        <v>151</v>
      </c>
      <c r="E90" s="238">
        <v>2.13279</v>
      </c>
      <c r="F90" s="239"/>
      <c r="G90" s="240">
        <f>ROUND(E90*F90,2)</f>
        <v>0</v>
      </c>
      <c r="H90" s="239"/>
      <c r="I90" s="240">
        <f>ROUND(E90*H90,2)</f>
        <v>0</v>
      </c>
      <c r="J90" s="239"/>
      <c r="K90" s="240">
        <f>ROUND(E90*J90,2)</f>
        <v>0</v>
      </c>
      <c r="L90" s="240">
        <v>12</v>
      </c>
      <c r="M90" s="240">
        <f>G90*(1+L90/100)</f>
        <v>0</v>
      </c>
      <c r="N90" s="238">
        <v>2.7099999999999999E-2</v>
      </c>
      <c r="O90" s="238">
        <f>ROUND(E90*N90,2)</f>
        <v>0.06</v>
      </c>
      <c r="P90" s="238">
        <v>0</v>
      </c>
      <c r="Q90" s="238">
        <f>ROUND(E90*P90,2)</f>
        <v>0</v>
      </c>
      <c r="R90" s="240" t="s">
        <v>241</v>
      </c>
      <c r="S90" s="240" t="s">
        <v>153</v>
      </c>
      <c r="T90" s="241" t="s">
        <v>153</v>
      </c>
      <c r="U90" s="223">
        <v>0.72399999999999998</v>
      </c>
      <c r="V90" s="223">
        <f>ROUND(E90*U90,2)</f>
        <v>1.54</v>
      </c>
      <c r="W90" s="223"/>
      <c r="X90" s="223" t="s">
        <v>154</v>
      </c>
      <c r="Y90" s="223" t="s">
        <v>155</v>
      </c>
      <c r="Z90" s="212"/>
      <c r="AA90" s="212"/>
      <c r="AB90" s="212"/>
      <c r="AC90" s="212"/>
      <c r="AD90" s="212"/>
      <c r="AE90" s="212"/>
      <c r="AF90" s="212"/>
      <c r="AG90" s="212" t="s">
        <v>156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7" t="s">
        <v>270</v>
      </c>
      <c r="D91" s="242"/>
      <c r="E91" s="242"/>
      <c r="F91" s="242"/>
      <c r="G91" s="242"/>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158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8" t="s">
        <v>271</v>
      </c>
      <c r="D92" s="225"/>
      <c r="E92" s="226">
        <v>2.13279</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160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5">
        <v>28</v>
      </c>
      <c r="B93" s="236" t="s">
        <v>272</v>
      </c>
      <c r="C93" s="256" t="s">
        <v>273</v>
      </c>
      <c r="D93" s="237" t="s">
        <v>151</v>
      </c>
      <c r="E93" s="238">
        <v>607.95000000000005</v>
      </c>
      <c r="F93" s="239"/>
      <c r="G93" s="240">
        <f>ROUND(E93*F93,2)</f>
        <v>0</v>
      </c>
      <c r="H93" s="239"/>
      <c r="I93" s="240">
        <f>ROUND(E93*H93,2)</f>
        <v>0</v>
      </c>
      <c r="J93" s="239"/>
      <c r="K93" s="240">
        <f>ROUND(E93*J93,2)</f>
        <v>0</v>
      </c>
      <c r="L93" s="240">
        <v>12</v>
      </c>
      <c r="M93" s="240">
        <f>G93*(1+L93/100)</f>
        <v>0</v>
      </c>
      <c r="N93" s="238">
        <v>2.197E-2</v>
      </c>
      <c r="O93" s="238">
        <f>ROUND(E93*N93,2)</f>
        <v>13.36</v>
      </c>
      <c r="P93" s="238">
        <v>0</v>
      </c>
      <c r="Q93" s="238">
        <f>ROUND(E93*P93,2)</f>
        <v>0</v>
      </c>
      <c r="R93" s="240" t="s">
        <v>241</v>
      </c>
      <c r="S93" s="240" t="s">
        <v>153</v>
      </c>
      <c r="T93" s="241" t="s">
        <v>153</v>
      </c>
      <c r="U93" s="223">
        <v>0.877</v>
      </c>
      <c r="V93" s="223">
        <f>ROUND(E93*U93,2)</f>
        <v>533.16999999999996</v>
      </c>
      <c r="W93" s="223"/>
      <c r="X93" s="223" t="s">
        <v>154</v>
      </c>
      <c r="Y93" s="223" t="s">
        <v>155</v>
      </c>
      <c r="Z93" s="212"/>
      <c r="AA93" s="212"/>
      <c r="AB93" s="212"/>
      <c r="AC93" s="212"/>
      <c r="AD93" s="212"/>
      <c r="AE93" s="212"/>
      <c r="AF93" s="212"/>
      <c r="AG93" s="212" t="s">
        <v>170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2" x14ac:dyDescent="0.2">
      <c r="A94" s="219"/>
      <c r="B94" s="220"/>
      <c r="C94" s="257" t="s">
        <v>274</v>
      </c>
      <c r="D94" s="242"/>
      <c r="E94" s="242"/>
      <c r="F94" s="242"/>
      <c r="G94" s="242"/>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158</v>
      </c>
      <c r="AH94" s="212"/>
      <c r="AI94" s="212"/>
      <c r="AJ94" s="212"/>
      <c r="AK94" s="212"/>
      <c r="AL94" s="212"/>
      <c r="AM94" s="212"/>
      <c r="AN94" s="212"/>
      <c r="AO94" s="212"/>
      <c r="AP94" s="212"/>
      <c r="AQ94" s="212"/>
      <c r="AR94" s="212"/>
      <c r="AS94" s="212"/>
      <c r="AT94" s="212"/>
      <c r="AU94" s="212"/>
      <c r="AV94" s="212"/>
      <c r="AW94" s="212"/>
      <c r="AX94" s="212"/>
      <c r="AY94" s="212"/>
      <c r="AZ94" s="212"/>
      <c r="BA94" s="243" t="str">
        <f>C94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4" s="212"/>
      <c r="BC94" s="212"/>
      <c r="BD94" s="212"/>
      <c r="BE94" s="212"/>
      <c r="BF94" s="212"/>
      <c r="BG94" s="212"/>
      <c r="BH94" s="212"/>
    </row>
    <row r="95" spans="1:60" outlineLevel="2" x14ac:dyDescent="0.2">
      <c r="A95" s="219"/>
      <c r="B95" s="220"/>
      <c r="C95" s="260" t="s">
        <v>275</v>
      </c>
      <c r="D95" s="251"/>
      <c r="E95" s="251"/>
      <c r="F95" s="251"/>
      <c r="G95" s="251"/>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244</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8" t="s">
        <v>276</v>
      </c>
      <c r="D96" s="225"/>
      <c r="E96" s="226">
        <v>607.95000000000005</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160</v>
      </c>
      <c r="AH96" s="212">
        <v>5</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5">
        <v>29</v>
      </c>
      <c r="B97" s="236" t="s">
        <v>277</v>
      </c>
      <c r="C97" s="256" t="s">
        <v>278</v>
      </c>
      <c r="D97" s="237" t="s">
        <v>151</v>
      </c>
      <c r="E97" s="238">
        <v>607.95000000000005</v>
      </c>
      <c r="F97" s="239"/>
      <c r="G97" s="240">
        <f>ROUND(E97*F97,2)</f>
        <v>0</v>
      </c>
      <c r="H97" s="239"/>
      <c r="I97" s="240">
        <f>ROUND(E97*H97,2)</f>
        <v>0</v>
      </c>
      <c r="J97" s="239"/>
      <c r="K97" s="240">
        <f>ROUND(E97*J97,2)</f>
        <v>0</v>
      </c>
      <c r="L97" s="240">
        <v>12</v>
      </c>
      <c r="M97" s="240">
        <f>G97*(1+L97/100)</f>
        <v>0</v>
      </c>
      <c r="N97" s="238">
        <v>0</v>
      </c>
      <c r="O97" s="238">
        <f>ROUND(E97*N97,2)</f>
        <v>0</v>
      </c>
      <c r="P97" s="238">
        <v>0</v>
      </c>
      <c r="Q97" s="238">
        <f>ROUND(E97*P97,2)</f>
        <v>0</v>
      </c>
      <c r="R97" s="240" t="s">
        <v>241</v>
      </c>
      <c r="S97" s="240" t="s">
        <v>153</v>
      </c>
      <c r="T97" s="241" t="s">
        <v>153</v>
      </c>
      <c r="U97" s="223">
        <v>0.30509999999999998</v>
      </c>
      <c r="V97" s="223">
        <f>ROUND(E97*U97,2)</f>
        <v>185.49</v>
      </c>
      <c r="W97" s="223"/>
      <c r="X97" s="223" t="s">
        <v>154</v>
      </c>
      <c r="Y97" s="223" t="s">
        <v>155</v>
      </c>
      <c r="Z97" s="212"/>
      <c r="AA97" s="212"/>
      <c r="AB97" s="212"/>
      <c r="AC97" s="212"/>
      <c r="AD97" s="212"/>
      <c r="AE97" s="212"/>
      <c r="AF97" s="212"/>
      <c r="AG97" s="212" t="s">
        <v>170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2" x14ac:dyDescent="0.2">
      <c r="A98" s="219"/>
      <c r="B98" s="220"/>
      <c r="C98" s="261" t="s">
        <v>279</v>
      </c>
      <c r="D98" s="252"/>
      <c r="E98" s="252"/>
      <c r="F98" s="252"/>
      <c r="G98" s="252"/>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244</v>
      </c>
      <c r="AH98" s="212"/>
      <c r="AI98" s="212"/>
      <c r="AJ98" s="212"/>
      <c r="AK98" s="212"/>
      <c r="AL98" s="212"/>
      <c r="AM98" s="212"/>
      <c r="AN98" s="212"/>
      <c r="AO98" s="212"/>
      <c r="AP98" s="212"/>
      <c r="AQ98" s="212"/>
      <c r="AR98" s="212"/>
      <c r="AS98" s="212"/>
      <c r="AT98" s="212"/>
      <c r="AU98" s="212"/>
      <c r="AV98" s="212"/>
      <c r="AW98" s="212"/>
      <c r="AX98" s="212"/>
      <c r="AY98" s="212"/>
      <c r="AZ98" s="212"/>
      <c r="BA98" s="243" t="str">
        <f>C98</f>
        <v>Nanesení lepicího tmelu na izolační desky, nalepení desek, zajištění talířovými hmoždinkami (6 ks/m2), natažení stěrky, vtlačení výztužné tkaniny (1,15 m2/m2), rohových lišt (0,14 m/m2), přehlazení stěrky, nanesení druhé vyrovnávací stěrky.</v>
      </c>
      <c r="BB98" s="212"/>
      <c r="BC98" s="212"/>
      <c r="BD98" s="212"/>
      <c r="BE98" s="212"/>
      <c r="BF98" s="212"/>
      <c r="BG98" s="212"/>
      <c r="BH98" s="212"/>
    </row>
    <row r="99" spans="1:60" outlineLevel="3" x14ac:dyDescent="0.2">
      <c r="A99" s="219"/>
      <c r="B99" s="220"/>
      <c r="C99" s="260" t="s">
        <v>280</v>
      </c>
      <c r="D99" s="251"/>
      <c r="E99" s="251"/>
      <c r="F99" s="251"/>
      <c r="G99" s="251"/>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244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58" t="s">
        <v>245</v>
      </c>
      <c r="D100" s="225"/>
      <c r="E100" s="226">
        <v>607.95000000000005</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160</v>
      </c>
      <c r="AH100" s="212">
        <v>5</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28" t="s">
        <v>147</v>
      </c>
      <c r="B101" s="229" t="s">
        <v>71</v>
      </c>
      <c r="C101" s="255" t="s">
        <v>72</v>
      </c>
      <c r="D101" s="230"/>
      <c r="E101" s="231"/>
      <c r="F101" s="232"/>
      <c r="G101" s="232">
        <f>SUMIF(AG102:AG230,"&lt;&gt;NOR",G102:G230)</f>
        <v>0</v>
      </c>
      <c r="H101" s="232"/>
      <c r="I101" s="232">
        <f>SUM(I102:I230)</f>
        <v>0</v>
      </c>
      <c r="J101" s="232"/>
      <c r="K101" s="232">
        <f>SUM(K102:K230)</f>
        <v>0</v>
      </c>
      <c r="L101" s="232"/>
      <c r="M101" s="232">
        <f>SUM(M102:M230)</f>
        <v>0</v>
      </c>
      <c r="N101" s="231"/>
      <c r="O101" s="231">
        <f>SUM(O102:O230)</f>
        <v>370.75000000000006</v>
      </c>
      <c r="P101" s="231"/>
      <c r="Q101" s="231">
        <f>SUM(Q102:Q230)</f>
        <v>0</v>
      </c>
      <c r="R101" s="232"/>
      <c r="S101" s="232"/>
      <c r="T101" s="233"/>
      <c r="U101" s="227"/>
      <c r="V101" s="227">
        <f>SUM(V102:V230)</f>
        <v>10418.849999999997</v>
      </c>
      <c r="W101" s="227"/>
      <c r="X101" s="227"/>
      <c r="Y101" s="227"/>
      <c r="AG101" t="s">
        <v>148</v>
      </c>
    </row>
    <row r="102" spans="1:60" outlineLevel="1" x14ac:dyDescent="0.2">
      <c r="A102" s="235">
        <v>30</v>
      </c>
      <c r="B102" s="236" t="s">
        <v>281</v>
      </c>
      <c r="C102" s="256" t="s">
        <v>282</v>
      </c>
      <c r="D102" s="237" t="s">
        <v>151</v>
      </c>
      <c r="E102" s="238">
        <v>3758.1844000000001</v>
      </c>
      <c r="F102" s="239"/>
      <c r="G102" s="240">
        <f>ROUND(E102*F102,2)</f>
        <v>0</v>
      </c>
      <c r="H102" s="239"/>
      <c r="I102" s="240">
        <f>ROUND(E102*H102,2)</f>
        <v>0</v>
      </c>
      <c r="J102" s="239"/>
      <c r="K102" s="240">
        <f>ROUND(E102*J102,2)</f>
        <v>0</v>
      </c>
      <c r="L102" s="240">
        <v>12</v>
      </c>
      <c r="M102" s="240">
        <f>G102*(1+L102/100)</f>
        <v>0</v>
      </c>
      <c r="N102" s="238">
        <v>3.7670000000000002E-2</v>
      </c>
      <c r="O102" s="238">
        <f>ROUND(E102*N102,2)</f>
        <v>141.57</v>
      </c>
      <c r="P102" s="238">
        <v>0</v>
      </c>
      <c r="Q102" s="238">
        <f>ROUND(E102*P102,2)</f>
        <v>0</v>
      </c>
      <c r="R102" s="240" t="s">
        <v>213</v>
      </c>
      <c r="S102" s="240" t="s">
        <v>153</v>
      </c>
      <c r="T102" s="241" t="s">
        <v>153</v>
      </c>
      <c r="U102" s="223">
        <v>0.41</v>
      </c>
      <c r="V102" s="223">
        <f>ROUND(E102*U102,2)</f>
        <v>1540.86</v>
      </c>
      <c r="W102" s="223"/>
      <c r="X102" s="223" t="s">
        <v>154</v>
      </c>
      <c r="Y102" s="223" t="s">
        <v>155</v>
      </c>
      <c r="Z102" s="212"/>
      <c r="AA102" s="212"/>
      <c r="AB102" s="212"/>
      <c r="AC102" s="212"/>
      <c r="AD102" s="212"/>
      <c r="AE102" s="212"/>
      <c r="AF102" s="212"/>
      <c r="AG102" s="212" t="s">
        <v>156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7" t="s">
        <v>283</v>
      </c>
      <c r="D103" s="242"/>
      <c r="E103" s="242"/>
      <c r="F103" s="242"/>
      <c r="G103" s="242"/>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158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8" t="s">
        <v>284</v>
      </c>
      <c r="D104" s="225"/>
      <c r="E104" s="226">
        <v>177.25</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160</v>
      </c>
      <c r="AH104" s="212">
        <v>5</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8" t="s">
        <v>285</v>
      </c>
      <c r="D105" s="225"/>
      <c r="E105" s="226">
        <v>29.364000000000001</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160</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8" t="s">
        <v>286</v>
      </c>
      <c r="D106" s="225"/>
      <c r="E106" s="226">
        <v>457.11900000000003</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160</v>
      </c>
      <c r="AH106" s="212">
        <v>5</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8" t="s">
        <v>287</v>
      </c>
      <c r="D107" s="225"/>
      <c r="E107" s="226">
        <v>358.892</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160</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8" t="s">
        <v>288</v>
      </c>
      <c r="D108" s="225"/>
      <c r="E108" s="226">
        <v>1656.3424</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160</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8" t="s">
        <v>289</v>
      </c>
      <c r="D109" s="225"/>
      <c r="E109" s="226">
        <v>275.44499999999999</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160</v>
      </c>
      <c r="AH109" s="212">
        <v>5</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8" t="s">
        <v>290</v>
      </c>
      <c r="D110" s="225"/>
      <c r="E110" s="226">
        <v>803.77200000000005</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160</v>
      </c>
      <c r="AH110" s="212">
        <v>5</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5">
        <v>31</v>
      </c>
      <c r="B111" s="236" t="s">
        <v>291</v>
      </c>
      <c r="C111" s="256" t="s">
        <v>292</v>
      </c>
      <c r="D111" s="237" t="s">
        <v>151</v>
      </c>
      <c r="E111" s="238">
        <v>331.99200000000002</v>
      </c>
      <c r="F111" s="239"/>
      <c r="G111" s="240">
        <f>ROUND(E111*F111,2)</f>
        <v>0</v>
      </c>
      <c r="H111" s="239"/>
      <c r="I111" s="240">
        <f>ROUND(E111*H111,2)</f>
        <v>0</v>
      </c>
      <c r="J111" s="239"/>
      <c r="K111" s="240">
        <f>ROUND(E111*J111,2)</f>
        <v>0</v>
      </c>
      <c r="L111" s="240">
        <v>12</v>
      </c>
      <c r="M111" s="240">
        <f>G111*(1+L111/100)</f>
        <v>0</v>
      </c>
      <c r="N111" s="238">
        <v>3.9100000000000003E-3</v>
      </c>
      <c r="O111" s="238">
        <f>ROUND(E111*N111,2)</f>
        <v>1.3</v>
      </c>
      <c r="P111" s="238">
        <v>0</v>
      </c>
      <c r="Q111" s="238">
        <f>ROUND(E111*P111,2)</f>
        <v>0</v>
      </c>
      <c r="R111" s="240" t="s">
        <v>241</v>
      </c>
      <c r="S111" s="240" t="s">
        <v>153</v>
      </c>
      <c r="T111" s="241" t="s">
        <v>153</v>
      </c>
      <c r="U111" s="223">
        <v>0.36</v>
      </c>
      <c r="V111" s="223">
        <f>ROUND(E111*U111,2)</f>
        <v>119.52</v>
      </c>
      <c r="W111" s="223"/>
      <c r="X111" s="223" t="s">
        <v>154</v>
      </c>
      <c r="Y111" s="223" t="s">
        <v>155</v>
      </c>
      <c r="Z111" s="212"/>
      <c r="AA111" s="212"/>
      <c r="AB111" s="212"/>
      <c r="AC111" s="212"/>
      <c r="AD111" s="212"/>
      <c r="AE111" s="212"/>
      <c r="AF111" s="212"/>
      <c r="AG111" s="212" t="s">
        <v>156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57" t="s">
        <v>242</v>
      </c>
      <c r="D112" s="242"/>
      <c r="E112" s="242"/>
      <c r="F112" s="242"/>
      <c r="G112" s="242"/>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158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0" t="s">
        <v>243</v>
      </c>
      <c r="D113" s="251"/>
      <c r="E113" s="251"/>
      <c r="F113" s="251"/>
      <c r="G113" s="251"/>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244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8" t="s">
        <v>293</v>
      </c>
      <c r="D114" s="225"/>
      <c r="E114" s="226"/>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160</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8" t="s">
        <v>294</v>
      </c>
      <c r="D115" s="225"/>
      <c r="E115" s="226">
        <v>321.786</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160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8" t="s">
        <v>295</v>
      </c>
      <c r="D116" s="225"/>
      <c r="E116" s="226">
        <v>10.206</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160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5">
        <v>32</v>
      </c>
      <c r="B117" s="236" t="s">
        <v>296</v>
      </c>
      <c r="C117" s="256" t="s">
        <v>297</v>
      </c>
      <c r="D117" s="237" t="s">
        <v>151</v>
      </c>
      <c r="E117" s="238">
        <v>331.99200000000002</v>
      </c>
      <c r="F117" s="239"/>
      <c r="G117" s="240">
        <f>ROUND(E117*F117,2)</f>
        <v>0</v>
      </c>
      <c r="H117" s="239"/>
      <c r="I117" s="240">
        <f>ROUND(E117*H117,2)</f>
        <v>0</v>
      </c>
      <c r="J117" s="239"/>
      <c r="K117" s="240">
        <f>ROUND(E117*J117,2)</f>
        <v>0</v>
      </c>
      <c r="L117" s="240">
        <v>12</v>
      </c>
      <c r="M117" s="240">
        <f>G117*(1+L117/100)</f>
        <v>0</v>
      </c>
      <c r="N117" s="238">
        <v>1.9000000000000001E-4</v>
      </c>
      <c r="O117" s="238">
        <f>ROUND(E117*N117,2)</f>
        <v>0.06</v>
      </c>
      <c r="P117" s="238">
        <v>0</v>
      </c>
      <c r="Q117" s="238">
        <f>ROUND(E117*P117,2)</f>
        <v>0</v>
      </c>
      <c r="R117" s="240" t="s">
        <v>241</v>
      </c>
      <c r="S117" s="240" t="s">
        <v>153</v>
      </c>
      <c r="T117" s="241" t="s">
        <v>153</v>
      </c>
      <c r="U117" s="223">
        <v>6.83E-2</v>
      </c>
      <c r="V117" s="223">
        <f>ROUND(E117*U117,2)</f>
        <v>22.68</v>
      </c>
      <c r="W117" s="223"/>
      <c r="X117" s="223" t="s">
        <v>154</v>
      </c>
      <c r="Y117" s="223" t="s">
        <v>155</v>
      </c>
      <c r="Z117" s="212"/>
      <c r="AA117" s="212"/>
      <c r="AB117" s="212"/>
      <c r="AC117" s="212"/>
      <c r="AD117" s="212"/>
      <c r="AE117" s="212"/>
      <c r="AF117" s="212"/>
      <c r="AG117" s="212" t="s">
        <v>156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7" t="s">
        <v>242</v>
      </c>
      <c r="D118" s="242"/>
      <c r="E118" s="242"/>
      <c r="F118" s="242"/>
      <c r="G118" s="242"/>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158</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8" t="s">
        <v>298</v>
      </c>
      <c r="D119" s="225"/>
      <c r="E119" s="226">
        <v>331.99200000000002</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160</v>
      </c>
      <c r="AH119" s="212">
        <v>5</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5">
        <v>33</v>
      </c>
      <c r="B120" s="236" t="s">
        <v>299</v>
      </c>
      <c r="C120" s="256" t="s">
        <v>300</v>
      </c>
      <c r="D120" s="237" t="s">
        <v>151</v>
      </c>
      <c r="E120" s="238">
        <v>3631.4223999999999</v>
      </c>
      <c r="F120" s="239"/>
      <c r="G120" s="240">
        <f>ROUND(E120*F120,2)</f>
        <v>0</v>
      </c>
      <c r="H120" s="239"/>
      <c r="I120" s="240">
        <f>ROUND(E120*H120,2)</f>
        <v>0</v>
      </c>
      <c r="J120" s="239"/>
      <c r="K120" s="240">
        <f>ROUND(E120*J120,2)</f>
        <v>0</v>
      </c>
      <c r="L120" s="240">
        <v>12</v>
      </c>
      <c r="M120" s="240">
        <f>G120*(1+L120/100)</f>
        <v>0</v>
      </c>
      <c r="N120" s="238">
        <v>3.47E-3</v>
      </c>
      <c r="O120" s="238">
        <f>ROUND(E120*N120,2)</f>
        <v>12.6</v>
      </c>
      <c r="P120" s="238">
        <v>0</v>
      </c>
      <c r="Q120" s="238">
        <f>ROUND(E120*P120,2)</f>
        <v>0</v>
      </c>
      <c r="R120" s="240" t="s">
        <v>241</v>
      </c>
      <c r="S120" s="240" t="s">
        <v>153</v>
      </c>
      <c r="T120" s="241" t="s">
        <v>153</v>
      </c>
      <c r="U120" s="223">
        <v>0.22400999999999999</v>
      </c>
      <c r="V120" s="223">
        <f>ROUND(E120*U120,2)</f>
        <v>813.47</v>
      </c>
      <c r="W120" s="223"/>
      <c r="X120" s="223" t="s">
        <v>154</v>
      </c>
      <c r="Y120" s="223" t="s">
        <v>155</v>
      </c>
      <c r="Z120" s="212"/>
      <c r="AA120" s="212"/>
      <c r="AB120" s="212"/>
      <c r="AC120" s="212"/>
      <c r="AD120" s="212"/>
      <c r="AE120" s="212"/>
      <c r="AF120" s="212"/>
      <c r="AG120" s="212" t="s">
        <v>170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7" t="s">
        <v>242</v>
      </c>
      <c r="D121" s="242"/>
      <c r="E121" s="242"/>
      <c r="F121" s="242"/>
      <c r="G121" s="242"/>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158</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8" t="s">
        <v>290</v>
      </c>
      <c r="D122" s="225"/>
      <c r="E122" s="226">
        <v>803.77200000000005</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160</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8" t="s">
        <v>301</v>
      </c>
      <c r="D123" s="225"/>
      <c r="E123" s="226">
        <v>367.26</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160</v>
      </c>
      <c r="AH123" s="212">
        <v>5</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8" t="s">
        <v>289</v>
      </c>
      <c r="D124" s="225"/>
      <c r="E124" s="226">
        <v>275.44499999999999</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160</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8" t="s">
        <v>288</v>
      </c>
      <c r="D125" s="225"/>
      <c r="E125" s="226">
        <v>1656.3424</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160</v>
      </c>
      <c r="AH125" s="212">
        <v>5</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8" t="s">
        <v>286</v>
      </c>
      <c r="D126" s="225"/>
      <c r="E126" s="226">
        <v>457.11900000000003</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160</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8" t="s">
        <v>285</v>
      </c>
      <c r="D127" s="225"/>
      <c r="E127" s="226">
        <v>29.364000000000001</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160</v>
      </c>
      <c r="AH127" s="212">
        <v>5</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8" t="s">
        <v>302</v>
      </c>
      <c r="D128" s="225"/>
      <c r="E128" s="226">
        <v>42.12</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160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5">
        <v>34</v>
      </c>
      <c r="B129" s="236" t="s">
        <v>303</v>
      </c>
      <c r="C129" s="256" t="s">
        <v>304</v>
      </c>
      <c r="D129" s="237" t="s">
        <v>151</v>
      </c>
      <c r="E129" s="238">
        <v>3778.6824000000001</v>
      </c>
      <c r="F129" s="239"/>
      <c r="G129" s="240">
        <f>ROUND(E129*F129,2)</f>
        <v>0</v>
      </c>
      <c r="H129" s="239"/>
      <c r="I129" s="240">
        <f>ROUND(E129*H129,2)</f>
        <v>0</v>
      </c>
      <c r="J129" s="239"/>
      <c r="K129" s="240">
        <f>ROUND(E129*J129,2)</f>
        <v>0</v>
      </c>
      <c r="L129" s="240">
        <v>12</v>
      </c>
      <c r="M129" s="240">
        <f>G129*(1+L129/100)</f>
        <v>0</v>
      </c>
      <c r="N129" s="238">
        <v>5.0000000000000002E-5</v>
      </c>
      <c r="O129" s="238">
        <f>ROUND(E129*N129,2)</f>
        <v>0.19</v>
      </c>
      <c r="P129" s="238">
        <v>0</v>
      </c>
      <c r="Q129" s="238">
        <f>ROUND(E129*P129,2)</f>
        <v>0</v>
      </c>
      <c r="R129" s="240" t="s">
        <v>241</v>
      </c>
      <c r="S129" s="240" t="s">
        <v>153</v>
      </c>
      <c r="T129" s="241" t="s">
        <v>153</v>
      </c>
      <c r="U129" s="223">
        <v>7.0000000000000007E-2</v>
      </c>
      <c r="V129" s="223">
        <f>ROUND(E129*U129,2)</f>
        <v>264.51</v>
      </c>
      <c r="W129" s="223"/>
      <c r="X129" s="223" t="s">
        <v>154</v>
      </c>
      <c r="Y129" s="223" t="s">
        <v>155</v>
      </c>
      <c r="Z129" s="212"/>
      <c r="AA129" s="212"/>
      <c r="AB129" s="212"/>
      <c r="AC129" s="212"/>
      <c r="AD129" s="212"/>
      <c r="AE129" s="212"/>
      <c r="AF129" s="212"/>
      <c r="AG129" s="212" t="s">
        <v>170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8" t="s">
        <v>305</v>
      </c>
      <c r="D130" s="225"/>
      <c r="E130" s="226">
        <v>147.26</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160</v>
      </c>
      <c r="AH130" s="212">
        <v>5</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8" t="s">
        <v>306</v>
      </c>
      <c r="D131" s="225"/>
      <c r="E131" s="226">
        <v>3631.4223999999999</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160</v>
      </c>
      <c r="AH131" s="212">
        <v>5</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5">
        <v>35</v>
      </c>
      <c r="B132" s="236" t="s">
        <v>307</v>
      </c>
      <c r="C132" s="256" t="s">
        <v>308</v>
      </c>
      <c r="D132" s="237" t="s">
        <v>151</v>
      </c>
      <c r="E132" s="238">
        <v>3772.6113999999998</v>
      </c>
      <c r="F132" s="239"/>
      <c r="G132" s="240">
        <f>ROUND(E132*F132,2)</f>
        <v>0</v>
      </c>
      <c r="H132" s="239"/>
      <c r="I132" s="240">
        <f>ROUND(E132*H132,2)</f>
        <v>0</v>
      </c>
      <c r="J132" s="239"/>
      <c r="K132" s="240">
        <f>ROUND(E132*J132,2)</f>
        <v>0</v>
      </c>
      <c r="L132" s="240">
        <v>12</v>
      </c>
      <c r="M132" s="240">
        <f>G132*(1+L132/100)</f>
        <v>0</v>
      </c>
      <c r="N132" s="238">
        <v>3.2000000000000003E-4</v>
      </c>
      <c r="O132" s="238">
        <f>ROUND(E132*N132,2)</f>
        <v>1.21</v>
      </c>
      <c r="P132" s="238">
        <v>0</v>
      </c>
      <c r="Q132" s="238">
        <f>ROUND(E132*P132,2)</f>
        <v>0</v>
      </c>
      <c r="R132" s="240" t="s">
        <v>241</v>
      </c>
      <c r="S132" s="240" t="s">
        <v>153</v>
      </c>
      <c r="T132" s="241" t="s">
        <v>153</v>
      </c>
      <c r="U132" s="223">
        <v>7.0000000000000007E-2</v>
      </c>
      <c r="V132" s="223">
        <f>ROUND(E132*U132,2)</f>
        <v>264.08</v>
      </c>
      <c r="W132" s="223"/>
      <c r="X132" s="223" t="s">
        <v>154</v>
      </c>
      <c r="Y132" s="223" t="s">
        <v>155</v>
      </c>
      <c r="Z132" s="212"/>
      <c r="AA132" s="212"/>
      <c r="AB132" s="212"/>
      <c r="AC132" s="212"/>
      <c r="AD132" s="212"/>
      <c r="AE132" s="212"/>
      <c r="AF132" s="212"/>
      <c r="AG132" s="212" t="s">
        <v>170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8" t="s">
        <v>309</v>
      </c>
      <c r="D133" s="225"/>
      <c r="E133" s="226">
        <v>3637.4814000000001</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160</v>
      </c>
      <c r="AH133" s="212">
        <v>5</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8" t="s">
        <v>310</v>
      </c>
      <c r="D134" s="225"/>
      <c r="E134" s="226">
        <v>135.13</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160</v>
      </c>
      <c r="AH134" s="212">
        <v>5</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5">
        <v>36</v>
      </c>
      <c r="B135" s="236" t="s">
        <v>311</v>
      </c>
      <c r="C135" s="256" t="s">
        <v>312</v>
      </c>
      <c r="D135" s="237" t="s">
        <v>151</v>
      </c>
      <c r="E135" s="238">
        <v>891.255</v>
      </c>
      <c r="F135" s="239"/>
      <c r="G135" s="240">
        <f>ROUND(E135*F135,2)</f>
        <v>0</v>
      </c>
      <c r="H135" s="239"/>
      <c r="I135" s="240">
        <f>ROUND(E135*H135,2)</f>
        <v>0</v>
      </c>
      <c r="J135" s="239"/>
      <c r="K135" s="240">
        <f>ROUND(E135*J135,2)</f>
        <v>0</v>
      </c>
      <c r="L135" s="240">
        <v>12</v>
      </c>
      <c r="M135" s="240">
        <f>G135*(1+L135/100)</f>
        <v>0</v>
      </c>
      <c r="N135" s="238">
        <v>4.0000000000000003E-5</v>
      </c>
      <c r="O135" s="238">
        <f>ROUND(E135*N135,2)</f>
        <v>0.04</v>
      </c>
      <c r="P135" s="238">
        <v>0</v>
      </c>
      <c r="Q135" s="238">
        <f>ROUND(E135*P135,2)</f>
        <v>0</v>
      </c>
      <c r="R135" s="240" t="s">
        <v>241</v>
      </c>
      <c r="S135" s="240" t="s">
        <v>153</v>
      </c>
      <c r="T135" s="241" t="s">
        <v>153</v>
      </c>
      <c r="U135" s="223">
        <v>7.8E-2</v>
      </c>
      <c r="V135" s="223">
        <f>ROUND(E135*U135,2)</f>
        <v>69.52</v>
      </c>
      <c r="W135" s="223"/>
      <c r="X135" s="223" t="s">
        <v>154</v>
      </c>
      <c r="Y135" s="223" t="s">
        <v>155</v>
      </c>
      <c r="Z135" s="212"/>
      <c r="AA135" s="212"/>
      <c r="AB135" s="212"/>
      <c r="AC135" s="212"/>
      <c r="AD135" s="212"/>
      <c r="AE135" s="212"/>
      <c r="AF135" s="212"/>
      <c r="AG135" s="212" t="s">
        <v>170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19"/>
      <c r="B136" s="220"/>
      <c r="C136" s="257" t="s">
        <v>313</v>
      </c>
      <c r="D136" s="242"/>
      <c r="E136" s="242"/>
      <c r="F136" s="242"/>
      <c r="G136" s="242"/>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158</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3" t="str">
        <f>C136</f>
        <v>s rámy a zárubněmi, zábradlí, předmětů oplechování apod., které se zřizují ještě před úpravami povrchu, před jejich znečištěním při úpravách povrchu nástřikem plastických (lepivých) maltovin</v>
      </c>
      <c r="BB136" s="212"/>
      <c r="BC136" s="212"/>
      <c r="BD136" s="212"/>
      <c r="BE136" s="212"/>
      <c r="BF136" s="212"/>
      <c r="BG136" s="212"/>
      <c r="BH136" s="212"/>
    </row>
    <row r="137" spans="1:60" outlineLevel="2" x14ac:dyDescent="0.2">
      <c r="A137" s="219"/>
      <c r="B137" s="220"/>
      <c r="C137" s="258" t="s">
        <v>314</v>
      </c>
      <c r="D137" s="225"/>
      <c r="E137" s="226">
        <v>15.12</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160</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8" t="s">
        <v>315</v>
      </c>
      <c r="D138" s="225"/>
      <c r="E138" s="226">
        <v>411.375</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160</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8" t="s">
        <v>316</v>
      </c>
      <c r="D139" s="225"/>
      <c r="E139" s="226">
        <v>464.76</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160</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35">
        <v>37</v>
      </c>
      <c r="B140" s="236" t="s">
        <v>317</v>
      </c>
      <c r="C140" s="256" t="s">
        <v>318</v>
      </c>
      <c r="D140" s="237" t="s">
        <v>151</v>
      </c>
      <c r="E140" s="238">
        <v>177.25</v>
      </c>
      <c r="F140" s="239"/>
      <c r="G140" s="240">
        <f>ROUND(E140*F140,2)</f>
        <v>0</v>
      </c>
      <c r="H140" s="239"/>
      <c r="I140" s="240">
        <f>ROUND(E140*H140,2)</f>
        <v>0</v>
      </c>
      <c r="J140" s="239"/>
      <c r="K140" s="240">
        <f>ROUND(E140*J140,2)</f>
        <v>0</v>
      </c>
      <c r="L140" s="240">
        <v>12</v>
      </c>
      <c r="M140" s="240">
        <f>G140*(1+L140/100)</f>
        <v>0</v>
      </c>
      <c r="N140" s="238">
        <v>9.6900000000000007E-3</v>
      </c>
      <c r="O140" s="238">
        <f>ROUND(E140*N140,2)</f>
        <v>1.72</v>
      </c>
      <c r="P140" s="238">
        <v>0</v>
      </c>
      <c r="Q140" s="238">
        <f>ROUND(E140*P140,2)</f>
        <v>0</v>
      </c>
      <c r="R140" s="240" t="s">
        <v>241</v>
      </c>
      <c r="S140" s="240" t="s">
        <v>153</v>
      </c>
      <c r="T140" s="241" t="s">
        <v>153</v>
      </c>
      <c r="U140" s="223">
        <v>0.85699999999999998</v>
      </c>
      <c r="V140" s="223">
        <f>ROUND(E140*U140,2)</f>
        <v>151.9</v>
      </c>
      <c r="W140" s="223"/>
      <c r="X140" s="223" t="s">
        <v>154</v>
      </c>
      <c r="Y140" s="223" t="s">
        <v>155</v>
      </c>
      <c r="Z140" s="212"/>
      <c r="AA140" s="212"/>
      <c r="AB140" s="212"/>
      <c r="AC140" s="212"/>
      <c r="AD140" s="212"/>
      <c r="AE140" s="212"/>
      <c r="AF140" s="212"/>
      <c r="AG140" s="212" t="s">
        <v>156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2" x14ac:dyDescent="0.2">
      <c r="A141" s="219"/>
      <c r="B141" s="220"/>
      <c r="C141" s="257" t="s">
        <v>319</v>
      </c>
      <c r="D141" s="242"/>
      <c r="E141" s="242"/>
      <c r="F141" s="242"/>
      <c r="G141" s="242"/>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158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43" t="str">
        <f>C141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1" s="212"/>
      <c r="BC141" s="212"/>
      <c r="BD141" s="212"/>
      <c r="BE141" s="212"/>
      <c r="BF141" s="212"/>
      <c r="BG141" s="212"/>
      <c r="BH141" s="212"/>
    </row>
    <row r="142" spans="1:60" outlineLevel="2" x14ac:dyDescent="0.2">
      <c r="A142" s="219"/>
      <c r="B142" s="220"/>
      <c r="C142" s="258" t="s">
        <v>320</v>
      </c>
      <c r="D142" s="225"/>
      <c r="E142" s="226">
        <v>100.3</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160</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8" t="s">
        <v>321</v>
      </c>
      <c r="D143" s="225"/>
      <c r="E143" s="226">
        <v>34.83</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160</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8" t="s">
        <v>322</v>
      </c>
      <c r="D144" s="225"/>
      <c r="E144" s="226"/>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160</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8" t="s">
        <v>323</v>
      </c>
      <c r="D145" s="225"/>
      <c r="E145" s="226">
        <v>42.12</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160</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1" x14ac:dyDescent="0.2">
      <c r="A146" s="235">
        <v>38</v>
      </c>
      <c r="B146" s="236" t="s">
        <v>324</v>
      </c>
      <c r="C146" s="256" t="s">
        <v>325</v>
      </c>
      <c r="D146" s="237" t="s">
        <v>151</v>
      </c>
      <c r="E146" s="238">
        <v>29.364000000000001</v>
      </c>
      <c r="F146" s="239"/>
      <c r="G146" s="240">
        <f>ROUND(E146*F146,2)</f>
        <v>0</v>
      </c>
      <c r="H146" s="239"/>
      <c r="I146" s="240">
        <f>ROUND(E146*H146,2)</f>
        <v>0</v>
      </c>
      <c r="J146" s="239"/>
      <c r="K146" s="240">
        <f>ROUND(E146*J146,2)</f>
        <v>0</v>
      </c>
      <c r="L146" s="240">
        <v>12</v>
      </c>
      <c r="M146" s="240">
        <f>G146*(1+L146/100)</f>
        <v>0</v>
      </c>
      <c r="N146" s="238">
        <v>1.3259999999999999E-2</v>
      </c>
      <c r="O146" s="238">
        <f>ROUND(E146*N146,2)</f>
        <v>0.39</v>
      </c>
      <c r="P146" s="238">
        <v>0</v>
      </c>
      <c r="Q146" s="238">
        <f>ROUND(E146*P146,2)</f>
        <v>0</v>
      </c>
      <c r="R146" s="240" t="s">
        <v>241</v>
      </c>
      <c r="S146" s="240" t="s">
        <v>153</v>
      </c>
      <c r="T146" s="241" t="s">
        <v>153</v>
      </c>
      <c r="U146" s="223">
        <v>0.85699999999999998</v>
      </c>
      <c r="V146" s="223">
        <f>ROUND(E146*U146,2)</f>
        <v>25.16</v>
      </c>
      <c r="W146" s="223"/>
      <c r="X146" s="223" t="s">
        <v>154</v>
      </c>
      <c r="Y146" s="223" t="s">
        <v>155</v>
      </c>
      <c r="Z146" s="212"/>
      <c r="AA146" s="212"/>
      <c r="AB146" s="212"/>
      <c r="AC146" s="212"/>
      <c r="AD146" s="212"/>
      <c r="AE146" s="212"/>
      <c r="AF146" s="212"/>
      <c r="AG146" s="212" t="s">
        <v>156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2" x14ac:dyDescent="0.2">
      <c r="A147" s="219"/>
      <c r="B147" s="220"/>
      <c r="C147" s="257" t="s">
        <v>319</v>
      </c>
      <c r="D147" s="242"/>
      <c r="E147" s="242"/>
      <c r="F147" s="242"/>
      <c r="G147" s="242"/>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158</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43" t="str">
        <f>C147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7" s="212"/>
      <c r="BC147" s="212"/>
      <c r="BD147" s="212"/>
      <c r="BE147" s="212"/>
      <c r="BF147" s="212"/>
      <c r="BG147" s="212"/>
      <c r="BH147" s="212"/>
    </row>
    <row r="148" spans="1:60" outlineLevel="2" x14ac:dyDescent="0.2">
      <c r="A148" s="219"/>
      <c r="B148" s="220"/>
      <c r="C148" s="258" t="s">
        <v>326</v>
      </c>
      <c r="D148" s="225"/>
      <c r="E148" s="226">
        <v>11.316000000000001</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160</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8" t="s">
        <v>327</v>
      </c>
      <c r="D149" s="225"/>
      <c r="E149" s="226">
        <v>18.047999999999998</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160</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5">
        <v>39</v>
      </c>
      <c r="B150" s="236" t="s">
        <v>328</v>
      </c>
      <c r="C150" s="256" t="s">
        <v>329</v>
      </c>
      <c r="D150" s="237" t="s">
        <v>151</v>
      </c>
      <c r="E150" s="238">
        <v>457.11900000000003</v>
      </c>
      <c r="F150" s="239"/>
      <c r="G150" s="240">
        <f>ROUND(E150*F150,2)</f>
        <v>0</v>
      </c>
      <c r="H150" s="239"/>
      <c r="I150" s="240">
        <f>ROUND(E150*H150,2)</f>
        <v>0</v>
      </c>
      <c r="J150" s="239"/>
      <c r="K150" s="240">
        <f>ROUND(E150*J150,2)</f>
        <v>0</v>
      </c>
      <c r="L150" s="240">
        <v>12</v>
      </c>
      <c r="M150" s="240">
        <f>G150*(1+L150/100)</f>
        <v>0</v>
      </c>
      <c r="N150" s="238">
        <v>1.719E-2</v>
      </c>
      <c r="O150" s="238">
        <f>ROUND(E150*N150,2)</f>
        <v>7.86</v>
      </c>
      <c r="P150" s="238">
        <v>0</v>
      </c>
      <c r="Q150" s="238">
        <f>ROUND(E150*P150,2)</f>
        <v>0</v>
      </c>
      <c r="R150" s="240" t="s">
        <v>241</v>
      </c>
      <c r="S150" s="240" t="s">
        <v>153</v>
      </c>
      <c r="T150" s="241" t="s">
        <v>153</v>
      </c>
      <c r="U150" s="223">
        <v>0.91700000000000004</v>
      </c>
      <c r="V150" s="223">
        <f>ROUND(E150*U150,2)</f>
        <v>419.18</v>
      </c>
      <c r="W150" s="223"/>
      <c r="X150" s="223" t="s">
        <v>154</v>
      </c>
      <c r="Y150" s="223" t="s">
        <v>155</v>
      </c>
      <c r="Z150" s="212"/>
      <c r="AA150" s="212"/>
      <c r="AB150" s="212"/>
      <c r="AC150" s="212"/>
      <c r="AD150" s="212"/>
      <c r="AE150" s="212"/>
      <c r="AF150" s="212"/>
      <c r="AG150" s="212" t="s">
        <v>156</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33.75" outlineLevel="2" x14ac:dyDescent="0.2">
      <c r="A151" s="219"/>
      <c r="B151" s="220"/>
      <c r="C151" s="257" t="s">
        <v>274</v>
      </c>
      <c r="D151" s="242"/>
      <c r="E151" s="242"/>
      <c r="F151" s="242"/>
      <c r="G151" s="242"/>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158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43" t="str">
        <f>C151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1" s="212"/>
      <c r="BC151" s="212"/>
      <c r="BD151" s="212"/>
      <c r="BE151" s="212"/>
      <c r="BF151" s="212"/>
      <c r="BG151" s="212"/>
      <c r="BH151" s="212"/>
    </row>
    <row r="152" spans="1:60" outlineLevel="2" x14ac:dyDescent="0.2">
      <c r="A152" s="219"/>
      <c r="B152" s="220"/>
      <c r="C152" s="258" t="s">
        <v>330</v>
      </c>
      <c r="D152" s="225"/>
      <c r="E152" s="226">
        <v>457.11900000000003</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160</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35">
        <v>40</v>
      </c>
      <c r="B153" s="236" t="s">
        <v>331</v>
      </c>
      <c r="C153" s="256" t="s">
        <v>332</v>
      </c>
      <c r="D153" s="237" t="s">
        <v>151</v>
      </c>
      <c r="E153" s="238">
        <v>358.892</v>
      </c>
      <c r="F153" s="239"/>
      <c r="G153" s="240">
        <f>ROUND(E153*F153,2)</f>
        <v>0</v>
      </c>
      <c r="H153" s="239"/>
      <c r="I153" s="240">
        <f>ROUND(E153*H153,2)</f>
        <v>0</v>
      </c>
      <c r="J153" s="239"/>
      <c r="K153" s="240">
        <f>ROUND(E153*J153,2)</f>
        <v>0</v>
      </c>
      <c r="L153" s="240">
        <v>12</v>
      </c>
      <c r="M153" s="240">
        <f>G153*(1+L153/100)</f>
        <v>0</v>
      </c>
      <c r="N153" s="238">
        <v>1.8509999999999999E-2</v>
      </c>
      <c r="O153" s="238">
        <f>ROUND(E153*N153,2)</f>
        <v>6.64</v>
      </c>
      <c r="P153" s="238">
        <v>0</v>
      </c>
      <c r="Q153" s="238">
        <f>ROUND(E153*P153,2)</f>
        <v>0</v>
      </c>
      <c r="R153" s="240" t="s">
        <v>241</v>
      </c>
      <c r="S153" s="240" t="s">
        <v>153</v>
      </c>
      <c r="T153" s="241" t="s">
        <v>153</v>
      </c>
      <c r="U153" s="223">
        <v>0.877</v>
      </c>
      <c r="V153" s="223">
        <f>ROUND(E153*U153,2)</f>
        <v>314.75</v>
      </c>
      <c r="W153" s="223"/>
      <c r="X153" s="223" t="s">
        <v>154</v>
      </c>
      <c r="Y153" s="223" t="s">
        <v>155</v>
      </c>
      <c r="Z153" s="212"/>
      <c r="AA153" s="212"/>
      <c r="AB153" s="212"/>
      <c r="AC153" s="212"/>
      <c r="AD153" s="212"/>
      <c r="AE153" s="212"/>
      <c r="AF153" s="212"/>
      <c r="AG153" s="212" t="s">
        <v>170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33.75" outlineLevel="2" x14ac:dyDescent="0.2">
      <c r="A154" s="219"/>
      <c r="B154" s="220"/>
      <c r="C154" s="257" t="s">
        <v>274</v>
      </c>
      <c r="D154" s="242"/>
      <c r="E154" s="242"/>
      <c r="F154" s="242"/>
      <c r="G154" s="242"/>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158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43" t="str">
        <f>C154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4" s="212"/>
      <c r="BC154" s="212"/>
      <c r="BD154" s="212"/>
      <c r="BE154" s="212"/>
      <c r="BF154" s="212"/>
      <c r="BG154" s="212"/>
      <c r="BH154" s="212"/>
    </row>
    <row r="155" spans="1:60" outlineLevel="2" x14ac:dyDescent="0.2">
      <c r="A155" s="219"/>
      <c r="B155" s="220"/>
      <c r="C155" s="258" t="s">
        <v>333</v>
      </c>
      <c r="D155" s="225"/>
      <c r="E155" s="226">
        <v>26.9</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160</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8" t="s">
        <v>293</v>
      </c>
      <c r="D156" s="225"/>
      <c r="E156" s="226"/>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160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8" t="s">
        <v>294</v>
      </c>
      <c r="D157" s="225"/>
      <c r="E157" s="226">
        <v>321.786</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160</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8" t="s">
        <v>295</v>
      </c>
      <c r="D158" s="225"/>
      <c r="E158" s="226">
        <v>10.206</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160</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35">
        <v>41</v>
      </c>
      <c r="B159" s="236" t="s">
        <v>334</v>
      </c>
      <c r="C159" s="256" t="s">
        <v>335</v>
      </c>
      <c r="D159" s="237" t="s">
        <v>151</v>
      </c>
      <c r="E159" s="238">
        <v>1656.3424</v>
      </c>
      <c r="F159" s="239"/>
      <c r="G159" s="240">
        <f>ROUND(E159*F159,2)</f>
        <v>0</v>
      </c>
      <c r="H159" s="239"/>
      <c r="I159" s="240">
        <f>ROUND(E159*H159,2)</f>
        <v>0</v>
      </c>
      <c r="J159" s="239"/>
      <c r="K159" s="240">
        <f>ROUND(E159*J159,2)</f>
        <v>0</v>
      </c>
      <c r="L159" s="240">
        <v>12</v>
      </c>
      <c r="M159" s="240">
        <f>G159*(1+L159/100)</f>
        <v>0</v>
      </c>
      <c r="N159" s="238">
        <v>2.7150000000000001E-2</v>
      </c>
      <c r="O159" s="238">
        <f>ROUND(E159*N159,2)</f>
        <v>44.97</v>
      </c>
      <c r="P159" s="238">
        <v>0</v>
      </c>
      <c r="Q159" s="238">
        <f>ROUND(E159*P159,2)</f>
        <v>0</v>
      </c>
      <c r="R159" s="240" t="s">
        <v>241</v>
      </c>
      <c r="S159" s="240" t="s">
        <v>153</v>
      </c>
      <c r="T159" s="241" t="s">
        <v>153</v>
      </c>
      <c r="U159" s="223">
        <v>0.877</v>
      </c>
      <c r="V159" s="223">
        <f>ROUND(E159*U159,2)</f>
        <v>1452.61</v>
      </c>
      <c r="W159" s="223"/>
      <c r="X159" s="223" t="s">
        <v>154</v>
      </c>
      <c r="Y159" s="223" t="s">
        <v>155</v>
      </c>
      <c r="Z159" s="212"/>
      <c r="AA159" s="212"/>
      <c r="AB159" s="212"/>
      <c r="AC159" s="212"/>
      <c r="AD159" s="212"/>
      <c r="AE159" s="212"/>
      <c r="AF159" s="212"/>
      <c r="AG159" s="212" t="s">
        <v>156</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33.75" outlineLevel="2" x14ac:dyDescent="0.2">
      <c r="A160" s="219"/>
      <c r="B160" s="220"/>
      <c r="C160" s="257" t="s">
        <v>274</v>
      </c>
      <c r="D160" s="242"/>
      <c r="E160" s="242"/>
      <c r="F160" s="242"/>
      <c r="G160" s="242"/>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158</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43" t="str">
        <f>C160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0" s="212"/>
      <c r="BC160" s="212"/>
      <c r="BD160" s="212"/>
      <c r="BE160" s="212"/>
      <c r="BF160" s="212"/>
      <c r="BG160" s="212"/>
      <c r="BH160" s="212"/>
    </row>
    <row r="161" spans="1:60" outlineLevel="2" x14ac:dyDescent="0.2">
      <c r="A161" s="219"/>
      <c r="B161" s="220"/>
      <c r="C161" s="260" t="s">
        <v>275</v>
      </c>
      <c r="D161" s="251"/>
      <c r="E161" s="251"/>
      <c r="F161" s="251"/>
      <c r="G161" s="251"/>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244</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8" t="s">
        <v>336</v>
      </c>
      <c r="D162" s="225"/>
      <c r="E162" s="226">
        <v>3034.0803999999998</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160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8" t="s">
        <v>337</v>
      </c>
      <c r="D163" s="225"/>
      <c r="E163" s="226">
        <v>-15.12</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160</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8" t="s">
        <v>338</v>
      </c>
      <c r="D164" s="225"/>
      <c r="E164" s="226">
        <v>-411.375</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160</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8" t="s">
        <v>339</v>
      </c>
      <c r="D165" s="225"/>
      <c r="E165" s="226">
        <v>-464.76</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160</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8" t="s">
        <v>340</v>
      </c>
      <c r="D166" s="225"/>
      <c r="E166" s="226">
        <v>-457.11900000000003</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160</v>
      </c>
      <c r="AH166" s="212">
        <v>5</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8" t="s">
        <v>341</v>
      </c>
      <c r="D167" s="225"/>
      <c r="E167" s="226">
        <v>-29.364000000000001</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160</v>
      </c>
      <c r="AH167" s="212">
        <v>5</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5">
        <v>42</v>
      </c>
      <c r="B168" s="236" t="s">
        <v>342</v>
      </c>
      <c r="C168" s="256" t="s">
        <v>343</v>
      </c>
      <c r="D168" s="237" t="s">
        <v>151</v>
      </c>
      <c r="E168" s="238">
        <v>275.44499999999999</v>
      </c>
      <c r="F168" s="239"/>
      <c r="G168" s="240">
        <f>ROUND(E168*F168,2)</f>
        <v>0</v>
      </c>
      <c r="H168" s="239"/>
      <c r="I168" s="240">
        <f>ROUND(E168*H168,2)</f>
        <v>0</v>
      </c>
      <c r="J168" s="239"/>
      <c r="K168" s="240">
        <f>ROUND(E168*J168,2)</f>
        <v>0</v>
      </c>
      <c r="L168" s="240">
        <v>12</v>
      </c>
      <c r="M168" s="240">
        <f>G168*(1+L168/100)</f>
        <v>0</v>
      </c>
      <c r="N168" s="238">
        <v>1.9290000000000002E-2</v>
      </c>
      <c r="O168" s="238">
        <f>ROUND(E168*N168,2)</f>
        <v>5.31</v>
      </c>
      <c r="P168" s="238">
        <v>0</v>
      </c>
      <c r="Q168" s="238">
        <f>ROUND(E168*P168,2)</f>
        <v>0</v>
      </c>
      <c r="R168" s="240" t="s">
        <v>241</v>
      </c>
      <c r="S168" s="240" t="s">
        <v>153</v>
      </c>
      <c r="T168" s="241" t="s">
        <v>153</v>
      </c>
      <c r="U168" s="223">
        <v>2.492</v>
      </c>
      <c r="V168" s="223">
        <f>ROUND(E168*U168,2)</f>
        <v>686.41</v>
      </c>
      <c r="W168" s="223"/>
      <c r="X168" s="223" t="s">
        <v>154</v>
      </c>
      <c r="Y168" s="223" t="s">
        <v>155</v>
      </c>
      <c r="Z168" s="212"/>
      <c r="AA168" s="212"/>
      <c r="AB168" s="212"/>
      <c r="AC168" s="212"/>
      <c r="AD168" s="212"/>
      <c r="AE168" s="212"/>
      <c r="AF168" s="212"/>
      <c r="AG168" s="212" t="s">
        <v>156</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33.75" outlineLevel="2" x14ac:dyDescent="0.2">
      <c r="A169" s="219"/>
      <c r="B169" s="220"/>
      <c r="C169" s="257" t="s">
        <v>344</v>
      </c>
      <c r="D169" s="242"/>
      <c r="E169" s="242"/>
      <c r="F169" s="242"/>
      <c r="G169" s="242"/>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158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43" t="str">
        <f>C169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9" s="212"/>
      <c r="BC169" s="212"/>
      <c r="BD169" s="212"/>
      <c r="BE169" s="212"/>
      <c r="BF169" s="212"/>
      <c r="BG169" s="212"/>
      <c r="BH169" s="212"/>
    </row>
    <row r="170" spans="1:60" outlineLevel="2" x14ac:dyDescent="0.2">
      <c r="A170" s="219"/>
      <c r="B170" s="220"/>
      <c r="C170" s="260" t="s">
        <v>275</v>
      </c>
      <c r="D170" s="251"/>
      <c r="E170" s="251"/>
      <c r="F170" s="251"/>
      <c r="G170" s="251"/>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244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58" t="s">
        <v>345</v>
      </c>
      <c r="D171" s="225"/>
      <c r="E171" s="226">
        <v>8.82</v>
      </c>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160</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3" x14ac:dyDescent="0.2">
      <c r="A172" s="219"/>
      <c r="B172" s="220"/>
      <c r="C172" s="258" t="s">
        <v>346</v>
      </c>
      <c r="D172" s="225"/>
      <c r="E172" s="226">
        <v>119.205</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160</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3" x14ac:dyDescent="0.2">
      <c r="A173" s="219"/>
      <c r="B173" s="220"/>
      <c r="C173" s="258" t="s">
        <v>347</v>
      </c>
      <c r="D173" s="225"/>
      <c r="E173" s="226">
        <v>147.41999999999999</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160</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5">
        <v>43</v>
      </c>
      <c r="B174" s="236" t="s">
        <v>348</v>
      </c>
      <c r="C174" s="256" t="s">
        <v>349</v>
      </c>
      <c r="D174" s="237" t="s">
        <v>151</v>
      </c>
      <c r="E174" s="238">
        <v>367.26</v>
      </c>
      <c r="F174" s="239"/>
      <c r="G174" s="240">
        <f>ROUND(E174*F174,2)</f>
        <v>0</v>
      </c>
      <c r="H174" s="239"/>
      <c r="I174" s="240">
        <f>ROUND(E174*H174,2)</f>
        <v>0</v>
      </c>
      <c r="J174" s="239"/>
      <c r="K174" s="240">
        <f>ROUND(E174*J174,2)</f>
        <v>0</v>
      </c>
      <c r="L174" s="240">
        <v>12</v>
      </c>
      <c r="M174" s="240">
        <f>G174*(1+L174/100)</f>
        <v>0</v>
      </c>
      <c r="N174" s="238">
        <v>1.013E-2</v>
      </c>
      <c r="O174" s="238">
        <f>ROUND(E174*N174,2)</f>
        <v>3.72</v>
      </c>
      <c r="P174" s="238">
        <v>0</v>
      </c>
      <c r="Q174" s="238">
        <f>ROUND(E174*P174,2)</f>
        <v>0</v>
      </c>
      <c r="R174" s="240" t="s">
        <v>241</v>
      </c>
      <c r="S174" s="240" t="s">
        <v>153</v>
      </c>
      <c r="T174" s="241" t="s">
        <v>153</v>
      </c>
      <c r="U174" s="223">
        <v>1.75</v>
      </c>
      <c r="V174" s="223">
        <f>ROUND(E174*U174,2)</f>
        <v>642.71</v>
      </c>
      <c r="W174" s="223"/>
      <c r="X174" s="223" t="s">
        <v>154</v>
      </c>
      <c r="Y174" s="223" t="s">
        <v>155</v>
      </c>
      <c r="Z174" s="212"/>
      <c r="AA174" s="212"/>
      <c r="AB174" s="212"/>
      <c r="AC174" s="212"/>
      <c r="AD174" s="212"/>
      <c r="AE174" s="212"/>
      <c r="AF174" s="212"/>
      <c r="AG174" s="212" t="s">
        <v>156</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57" t="s">
        <v>350</v>
      </c>
      <c r="D175" s="242"/>
      <c r="E175" s="242"/>
      <c r="F175" s="242"/>
      <c r="G175" s="242"/>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158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0" t="s">
        <v>351</v>
      </c>
      <c r="D176" s="251"/>
      <c r="E176" s="251"/>
      <c r="F176" s="251"/>
      <c r="G176" s="251"/>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244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8" t="s">
        <v>352</v>
      </c>
      <c r="D177" s="225"/>
      <c r="E177" s="226">
        <v>11.76</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160</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3" x14ac:dyDescent="0.2">
      <c r="A178" s="219"/>
      <c r="B178" s="220"/>
      <c r="C178" s="258" t="s">
        <v>353</v>
      </c>
      <c r="D178" s="225"/>
      <c r="E178" s="226">
        <v>158.94</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160</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3" x14ac:dyDescent="0.2">
      <c r="A179" s="219"/>
      <c r="B179" s="220"/>
      <c r="C179" s="258" t="s">
        <v>354</v>
      </c>
      <c r="D179" s="225"/>
      <c r="E179" s="226">
        <v>196.56</v>
      </c>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160</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5">
        <v>44</v>
      </c>
      <c r="B180" s="236" t="s">
        <v>355</v>
      </c>
      <c r="C180" s="256" t="s">
        <v>278</v>
      </c>
      <c r="D180" s="237" t="s">
        <v>151</v>
      </c>
      <c r="E180" s="238">
        <v>406.84800000000001</v>
      </c>
      <c r="F180" s="239"/>
      <c r="G180" s="240">
        <f>ROUND(E180*F180,2)</f>
        <v>0</v>
      </c>
      <c r="H180" s="239"/>
      <c r="I180" s="240">
        <f>ROUND(E180*H180,2)</f>
        <v>0</v>
      </c>
      <c r="J180" s="239"/>
      <c r="K180" s="240">
        <f>ROUND(E180*J180,2)</f>
        <v>0</v>
      </c>
      <c r="L180" s="240">
        <v>12</v>
      </c>
      <c r="M180" s="240">
        <f>G180*(1+L180/100)</f>
        <v>0</v>
      </c>
      <c r="N180" s="238">
        <v>0</v>
      </c>
      <c r="O180" s="238">
        <f>ROUND(E180*N180,2)</f>
        <v>0</v>
      </c>
      <c r="P180" s="238">
        <v>0</v>
      </c>
      <c r="Q180" s="238">
        <f>ROUND(E180*P180,2)</f>
        <v>0</v>
      </c>
      <c r="R180" s="240" t="s">
        <v>241</v>
      </c>
      <c r="S180" s="240" t="s">
        <v>153</v>
      </c>
      <c r="T180" s="241" t="s">
        <v>153</v>
      </c>
      <c r="U180" s="223">
        <v>0.42474000000000001</v>
      </c>
      <c r="V180" s="223">
        <f>ROUND(E180*U180,2)</f>
        <v>172.8</v>
      </c>
      <c r="W180" s="223"/>
      <c r="X180" s="223" t="s">
        <v>154</v>
      </c>
      <c r="Y180" s="223" t="s">
        <v>155</v>
      </c>
      <c r="Z180" s="212"/>
      <c r="AA180" s="212"/>
      <c r="AB180" s="212"/>
      <c r="AC180" s="212"/>
      <c r="AD180" s="212"/>
      <c r="AE180" s="212"/>
      <c r="AF180" s="212"/>
      <c r="AG180" s="212" t="s">
        <v>170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33.75" outlineLevel="2" x14ac:dyDescent="0.2">
      <c r="A181" s="219"/>
      <c r="B181" s="220"/>
      <c r="C181" s="261" t="s">
        <v>948</v>
      </c>
      <c r="D181" s="252"/>
      <c r="E181" s="252"/>
      <c r="F181" s="252"/>
      <c r="G181" s="252"/>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244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43" t="str">
        <f>C181</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81" s="212"/>
      <c r="BC181" s="212"/>
      <c r="BD181" s="212"/>
      <c r="BE181" s="212"/>
      <c r="BF181" s="212"/>
      <c r="BG181" s="212"/>
      <c r="BH181" s="212"/>
    </row>
    <row r="182" spans="1:60" outlineLevel="3" x14ac:dyDescent="0.2">
      <c r="A182" s="219"/>
      <c r="B182" s="220"/>
      <c r="C182" s="260" t="s">
        <v>280</v>
      </c>
      <c r="D182" s="251"/>
      <c r="E182" s="251"/>
      <c r="F182" s="251"/>
      <c r="G182" s="251"/>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244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8" t="s">
        <v>356</v>
      </c>
      <c r="D183" s="225"/>
      <c r="E183" s="226">
        <v>393.29399999999998</v>
      </c>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160</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8" t="s">
        <v>357</v>
      </c>
      <c r="D184" s="225"/>
      <c r="E184" s="226">
        <v>13.554</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160</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1" x14ac:dyDescent="0.2">
      <c r="A185" s="235">
        <v>45</v>
      </c>
      <c r="B185" s="236" t="s">
        <v>358</v>
      </c>
      <c r="C185" s="256" t="s">
        <v>359</v>
      </c>
      <c r="D185" s="237" t="s">
        <v>255</v>
      </c>
      <c r="E185" s="238">
        <v>115.54</v>
      </c>
      <c r="F185" s="239"/>
      <c r="G185" s="240">
        <f>ROUND(E185*F185,2)</f>
        <v>0</v>
      </c>
      <c r="H185" s="239"/>
      <c r="I185" s="240">
        <f>ROUND(E185*H185,2)</f>
        <v>0</v>
      </c>
      <c r="J185" s="239"/>
      <c r="K185" s="240">
        <f>ROUND(E185*J185,2)</f>
        <v>0</v>
      </c>
      <c r="L185" s="240">
        <v>12</v>
      </c>
      <c r="M185" s="240">
        <f>G185*(1+L185/100)</f>
        <v>0</v>
      </c>
      <c r="N185" s="238">
        <v>4.4000000000000002E-4</v>
      </c>
      <c r="O185" s="238">
        <f>ROUND(E185*N185,2)</f>
        <v>0.05</v>
      </c>
      <c r="P185" s="238">
        <v>0</v>
      </c>
      <c r="Q185" s="238">
        <f>ROUND(E185*P185,2)</f>
        <v>0</v>
      </c>
      <c r="R185" s="240" t="s">
        <v>241</v>
      </c>
      <c r="S185" s="240" t="s">
        <v>153</v>
      </c>
      <c r="T185" s="241" t="s">
        <v>153</v>
      </c>
      <c r="U185" s="223">
        <v>0.32</v>
      </c>
      <c r="V185" s="223">
        <f>ROUND(E185*U185,2)</f>
        <v>36.97</v>
      </c>
      <c r="W185" s="223"/>
      <c r="X185" s="223" t="s">
        <v>154</v>
      </c>
      <c r="Y185" s="223" t="s">
        <v>155</v>
      </c>
      <c r="Z185" s="212"/>
      <c r="AA185" s="212"/>
      <c r="AB185" s="212"/>
      <c r="AC185" s="212"/>
      <c r="AD185" s="212"/>
      <c r="AE185" s="212"/>
      <c r="AF185" s="212"/>
      <c r="AG185" s="212" t="s">
        <v>156</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58" t="s">
        <v>360</v>
      </c>
      <c r="D186" s="225"/>
      <c r="E186" s="226">
        <v>115.54</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160</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33.75" outlineLevel="1" x14ac:dyDescent="0.2">
      <c r="A187" s="235">
        <v>46</v>
      </c>
      <c r="B187" s="236" t="s">
        <v>361</v>
      </c>
      <c r="C187" s="256" t="s">
        <v>362</v>
      </c>
      <c r="D187" s="237" t="s">
        <v>151</v>
      </c>
      <c r="E187" s="238">
        <v>3637.4814000000001</v>
      </c>
      <c r="F187" s="239"/>
      <c r="G187" s="240">
        <f>ROUND(E187*F187,2)</f>
        <v>0</v>
      </c>
      <c r="H187" s="239"/>
      <c r="I187" s="240">
        <f>ROUND(E187*H187,2)</f>
        <v>0</v>
      </c>
      <c r="J187" s="239"/>
      <c r="K187" s="240">
        <f>ROUND(E187*J187,2)</f>
        <v>0</v>
      </c>
      <c r="L187" s="240">
        <v>12</v>
      </c>
      <c r="M187" s="240">
        <f>G187*(1+L187/100)</f>
        <v>0</v>
      </c>
      <c r="N187" s="238">
        <v>3.2059999999999998E-2</v>
      </c>
      <c r="O187" s="238">
        <f>ROUND(E187*N187,2)</f>
        <v>116.62</v>
      </c>
      <c r="P187" s="238">
        <v>0</v>
      </c>
      <c r="Q187" s="238">
        <f>ROUND(E187*P187,2)</f>
        <v>0</v>
      </c>
      <c r="R187" s="240" t="s">
        <v>213</v>
      </c>
      <c r="S187" s="240" t="s">
        <v>153</v>
      </c>
      <c r="T187" s="241" t="s">
        <v>153</v>
      </c>
      <c r="U187" s="223">
        <v>0.42183999999999999</v>
      </c>
      <c r="V187" s="223">
        <f>ROUND(E187*U187,2)</f>
        <v>1534.44</v>
      </c>
      <c r="W187" s="223"/>
      <c r="X187" s="223" t="s">
        <v>154</v>
      </c>
      <c r="Y187" s="223" t="s">
        <v>155</v>
      </c>
      <c r="Z187" s="212"/>
      <c r="AA187" s="212"/>
      <c r="AB187" s="212"/>
      <c r="AC187" s="212"/>
      <c r="AD187" s="212"/>
      <c r="AE187" s="212"/>
      <c r="AF187" s="212"/>
      <c r="AG187" s="212" t="s">
        <v>170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7" t="s">
        <v>363</v>
      </c>
      <c r="D188" s="242"/>
      <c r="E188" s="242"/>
      <c r="F188" s="242"/>
      <c r="G188" s="242"/>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158</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60" t="s">
        <v>364</v>
      </c>
      <c r="D189" s="251"/>
      <c r="E189" s="251"/>
      <c r="F189" s="251"/>
      <c r="G189" s="251"/>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244</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58" t="s">
        <v>287</v>
      </c>
      <c r="D190" s="225"/>
      <c r="E190" s="226">
        <v>358.892</v>
      </c>
      <c r="F190" s="223"/>
      <c r="G190" s="223"/>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160</v>
      </c>
      <c r="AH190" s="212">
        <v>5</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8" t="s">
        <v>365</v>
      </c>
      <c r="D191" s="225"/>
      <c r="E191" s="226">
        <v>3278.5893999999998</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160</v>
      </c>
      <c r="AH191" s="212">
        <v>5</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33.75" outlineLevel="1" x14ac:dyDescent="0.2">
      <c r="A192" s="235">
        <v>47</v>
      </c>
      <c r="B192" s="236" t="s">
        <v>366</v>
      </c>
      <c r="C192" s="256" t="s">
        <v>367</v>
      </c>
      <c r="D192" s="237" t="s">
        <v>151</v>
      </c>
      <c r="E192" s="238">
        <v>135.13</v>
      </c>
      <c r="F192" s="239"/>
      <c r="G192" s="240">
        <f>ROUND(E192*F192,2)</f>
        <v>0</v>
      </c>
      <c r="H192" s="239"/>
      <c r="I192" s="240">
        <f>ROUND(E192*H192,2)</f>
        <v>0</v>
      </c>
      <c r="J192" s="239"/>
      <c r="K192" s="240">
        <f>ROUND(E192*J192,2)</f>
        <v>0</v>
      </c>
      <c r="L192" s="240">
        <v>12</v>
      </c>
      <c r="M192" s="240">
        <f>G192*(1+L192/100)</f>
        <v>0</v>
      </c>
      <c r="N192" s="238">
        <v>3.866E-2</v>
      </c>
      <c r="O192" s="238">
        <f>ROUND(E192*N192,2)</f>
        <v>5.22</v>
      </c>
      <c r="P192" s="238">
        <v>0</v>
      </c>
      <c r="Q192" s="238">
        <f>ROUND(E192*P192,2)</f>
        <v>0</v>
      </c>
      <c r="R192" s="240" t="s">
        <v>213</v>
      </c>
      <c r="S192" s="240" t="s">
        <v>153</v>
      </c>
      <c r="T192" s="241" t="s">
        <v>153</v>
      </c>
      <c r="U192" s="223">
        <v>0.50329000000000002</v>
      </c>
      <c r="V192" s="223">
        <f>ROUND(E192*U192,2)</f>
        <v>68.010000000000005</v>
      </c>
      <c r="W192" s="223"/>
      <c r="X192" s="223" t="s">
        <v>154</v>
      </c>
      <c r="Y192" s="223" t="s">
        <v>155</v>
      </c>
      <c r="Z192" s="212"/>
      <c r="AA192" s="212"/>
      <c r="AB192" s="212"/>
      <c r="AC192" s="212"/>
      <c r="AD192" s="212"/>
      <c r="AE192" s="212"/>
      <c r="AF192" s="212"/>
      <c r="AG192" s="212" t="s">
        <v>156</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57" t="s">
        <v>363</v>
      </c>
      <c r="D193" s="242"/>
      <c r="E193" s="242"/>
      <c r="F193" s="242"/>
      <c r="G193" s="242"/>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158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0" t="s">
        <v>364</v>
      </c>
      <c r="D194" s="251"/>
      <c r="E194" s="251"/>
      <c r="F194" s="251"/>
      <c r="G194" s="251"/>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244</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8" t="s">
        <v>320</v>
      </c>
      <c r="D195" s="225"/>
      <c r="E195" s="226">
        <v>100.3</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160</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8" t="s">
        <v>321</v>
      </c>
      <c r="D196" s="225"/>
      <c r="E196" s="226">
        <v>34.83</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160</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33.75" outlineLevel="1" x14ac:dyDescent="0.2">
      <c r="A197" s="235">
        <v>48</v>
      </c>
      <c r="B197" s="236" t="s">
        <v>368</v>
      </c>
      <c r="C197" s="256" t="s">
        <v>369</v>
      </c>
      <c r="D197" s="237" t="s">
        <v>151</v>
      </c>
      <c r="E197" s="238">
        <v>147.26</v>
      </c>
      <c r="F197" s="239"/>
      <c r="G197" s="240">
        <f>ROUND(E197*F197,2)</f>
        <v>0</v>
      </c>
      <c r="H197" s="239"/>
      <c r="I197" s="240">
        <f>ROUND(E197*H197,2)</f>
        <v>0</v>
      </c>
      <c r="J197" s="239"/>
      <c r="K197" s="240">
        <f>ROUND(E197*J197,2)</f>
        <v>0</v>
      </c>
      <c r="L197" s="240">
        <v>12</v>
      </c>
      <c r="M197" s="240">
        <f>G197*(1+L197/100)</f>
        <v>0</v>
      </c>
      <c r="N197" s="238">
        <v>3.6800000000000001E-3</v>
      </c>
      <c r="O197" s="238">
        <f>ROUND(E197*N197,2)</f>
        <v>0.54</v>
      </c>
      <c r="P197" s="238">
        <v>0</v>
      </c>
      <c r="Q197" s="238">
        <f>ROUND(E197*P197,2)</f>
        <v>0</v>
      </c>
      <c r="R197" s="240" t="s">
        <v>241</v>
      </c>
      <c r="S197" s="240" t="s">
        <v>153</v>
      </c>
      <c r="T197" s="241" t="s">
        <v>153</v>
      </c>
      <c r="U197" s="223">
        <v>0.46</v>
      </c>
      <c r="V197" s="223">
        <f>ROUND(E197*U197,2)</f>
        <v>67.739999999999995</v>
      </c>
      <c r="W197" s="223"/>
      <c r="X197" s="223" t="s">
        <v>154</v>
      </c>
      <c r="Y197" s="223" t="s">
        <v>155</v>
      </c>
      <c r="Z197" s="212"/>
      <c r="AA197" s="212"/>
      <c r="AB197" s="212"/>
      <c r="AC197" s="212"/>
      <c r="AD197" s="212"/>
      <c r="AE197" s="212"/>
      <c r="AF197" s="212"/>
      <c r="AG197" s="212" t="s">
        <v>156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8" t="s">
        <v>370</v>
      </c>
      <c r="D198" s="225"/>
      <c r="E198" s="226">
        <v>120.36</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160</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8" t="s">
        <v>333</v>
      </c>
      <c r="D199" s="225"/>
      <c r="E199" s="226">
        <v>26.9</v>
      </c>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160</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5">
        <v>49</v>
      </c>
      <c r="B200" s="236" t="s">
        <v>371</v>
      </c>
      <c r="C200" s="256" t="s">
        <v>372</v>
      </c>
      <c r="D200" s="237" t="s">
        <v>151</v>
      </c>
      <c r="E200" s="238">
        <v>454.30560000000003</v>
      </c>
      <c r="F200" s="239"/>
      <c r="G200" s="240">
        <f>ROUND(E200*F200,2)</f>
        <v>0</v>
      </c>
      <c r="H200" s="239"/>
      <c r="I200" s="240">
        <f>ROUND(E200*H200,2)</f>
        <v>0</v>
      </c>
      <c r="J200" s="239"/>
      <c r="K200" s="240">
        <f>ROUND(E200*J200,2)</f>
        <v>0</v>
      </c>
      <c r="L200" s="240">
        <v>12</v>
      </c>
      <c r="M200" s="240">
        <f>G200*(1+L200/100)</f>
        <v>0</v>
      </c>
      <c r="N200" s="238">
        <v>9.7099999999999999E-3</v>
      </c>
      <c r="O200" s="238">
        <f>ROUND(E200*N200,2)</f>
        <v>4.41</v>
      </c>
      <c r="P200" s="238">
        <v>0</v>
      </c>
      <c r="Q200" s="238">
        <f>ROUND(E200*P200,2)</f>
        <v>0</v>
      </c>
      <c r="R200" s="240" t="s">
        <v>373</v>
      </c>
      <c r="S200" s="240" t="s">
        <v>153</v>
      </c>
      <c r="T200" s="241" t="s">
        <v>153</v>
      </c>
      <c r="U200" s="223">
        <v>0.38</v>
      </c>
      <c r="V200" s="223">
        <f>ROUND(E200*U200,2)</f>
        <v>172.64</v>
      </c>
      <c r="W200" s="223"/>
      <c r="X200" s="223" t="s">
        <v>154</v>
      </c>
      <c r="Y200" s="223" t="s">
        <v>155</v>
      </c>
      <c r="Z200" s="212"/>
      <c r="AA200" s="212"/>
      <c r="AB200" s="212"/>
      <c r="AC200" s="212"/>
      <c r="AD200" s="212"/>
      <c r="AE200" s="212"/>
      <c r="AF200" s="212"/>
      <c r="AG200" s="212" t="s">
        <v>156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8" t="s">
        <v>374</v>
      </c>
      <c r="D201" s="225"/>
      <c r="E201" s="226"/>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160</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8" t="s">
        <v>375</v>
      </c>
      <c r="D202" s="225"/>
      <c r="E202" s="226">
        <v>291.56639999999999</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160</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8" t="s">
        <v>376</v>
      </c>
      <c r="D203" s="225"/>
      <c r="E203" s="226">
        <v>157.3176</v>
      </c>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160</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8" t="s">
        <v>377</v>
      </c>
      <c r="D204" s="225"/>
      <c r="E204" s="226">
        <v>5.4215999999999998</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160</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5">
        <v>50</v>
      </c>
      <c r="B205" s="236" t="s">
        <v>378</v>
      </c>
      <c r="C205" s="256" t="s">
        <v>379</v>
      </c>
      <c r="D205" s="237" t="s">
        <v>151</v>
      </c>
      <c r="E205" s="238">
        <v>454.30560000000003</v>
      </c>
      <c r="F205" s="239"/>
      <c r="G205" s="240">
        <f>ROUND(E205*F205,2)</f>
        <v>0</v>
      </c>
      <c r="H205" s="239"/>
      <c r="I205" s="240">
        <f>ROUND(E205*H205,2)</f>
        <v>0</v>
      </c>
      <c r="J205" s="239"/>
      <c r="K205" s="240">
        <f>ROUND(E205*J205,2)</f>
        <v>0</v>
      </c>
      <c r="L205" s="240">
        <v>12</v>
      </c>
      <c r="M205" s="240">
        <f>G205*(1+L205/100)</f>
        <v>0</v>
      </c>
      <c r="N205" s="238">
        <v>4.0000000000000002E-4</v>
      </c>
      <c r="O205" s="238">
        <f>ROUND(E205*N205,2)</f>
        <v>0.18</v>
      </c>
      <c r="P205" s="238">
        <v>0</v>
      </c>
      <c r="Q205" s="238">
        <f>ROUND(E205*P205,2)</f>
        <v>0</v>
      </c>
      <c r="R205" s="240" t="s">
        <v>373</v>
      </c>
      <c r="S205" s="240" t="s">
        <v>153</v>
      </c>
      <c r="T205" s="241" t="s">
        <v>153</v>
      </c>
      <c r="U205" s="223">
        <v>0.09</v>
      </c>
      <c r="V205" s="223">
        <f>ROUND(E205*U205,2)</f>
        <v>40.89</v>
      </c>
      <c r="W205" s="223"/>
      <c r="X205" s="223" t="s">
        <v>154</v>
      </c>
      <c r="Y205" s="223" t="s">
        <v>155</v>
      </c>
      <c r="Z205" s="212"/>
      <c r="AA205" s="212"/>
      <c r="AB205" s="212"/>
      <c r="AC205" s="212"/>
      <c r="AD205" s="212"/>
      <c r="AE205" s="212"/>
      <c r="AF205" s="212"/>
      <c r="AG205" s="212" t="s">
        <v>156</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8" t="s">
        <v>380</v>
      </c>
      <c r="D206" s="225"/>
      <c r="E206" s="226">
        <v>454.30560000000003</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160</v>
      </c>
      <c r="AH206" s="212">
        <v>5</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22.5" outlineLevel="1" x14ac:dyDescent="0.2">
      <c r="A207" s="235">
        <v>51</v>
      </c>
      <c r="B207" s="236" t="s">
        <v>381</v>
      </c>
      <c r="C207" s="256" t="s">
        <v>382</v>
      </c>
      <c r="D207" s="237" t="s">
        <v>151</v>
      </c>
      <c r="E207" s="238">
        <v>16.920000000000002</v>
      </c>
      <c r="F207" s="239"/>
      <c r="G207" s="240">
        <f>ROUND(E207*F207,2)</f>
        <v>0</v>
      </c>
      <c r="H207" s="239"/>
      <c r="I207" s="240">
        <f>ROUND(E207*H207,2)</f>
        <v>0</v>
      </c>
      <c r="J207" s="239"/>
      <c r="K207" s="240">
        <f>ROUND(E207*J207,2)</f>
        <v>0</v>
      </c>
      <c r="L207" s="240">
        <v>12</v>
      </c>
      <c r="M207" s="240">
        <f>G207*(1+L207/100)</f>
        <v>0</v>
      </c>
      <c r="N207" s="238">
        <v>4.9100000000000003E-3</v>
      </c>
      <c r="O207" s="238">
        <f>ROUND(E207*N207,2)</f>
        <v>0.08</v>
      </c>
      <c r="P207" s="238">
        <v>0</v>
      </c>
      <c r="Q207" s="238">
        <f>ROUND(E207*P207,2)</f>
        <v>0</v>
      </c>
      <c r="R207" s="240" t="s">
        <v>241</v>
      </c>
      <c r="S207" s="240" t="s">
        <v>153</v>
      </c>
      <c r="T207" s="241" t="s">
        <v>153</v>
      </c>
      <c r="U207" s="223">
        <v>0.36199999999999999</v>
      </c>
      <c r="V207" s="223">
        <f>ROUND(E207*U207,2)</f>
        <v>6.13</v>
      </c>
      <c r="W207" s="223"/>
      <c r="X207" s="223" t="s">
        <v>154</v>
      </c>
      <c r="Y207" s="223" t="s">
        <v>155</v>
      </c>
      <c r="Z207" s="212"/>
      <c r="AA207" s="212"/>
      <c r="AB207" s="212"/>
      <c r="AC207" s="212"/>
      <c r="AD207" s="212"/>
      <c r="AE207" s="212"/>
      <c r="AF207" s="212"/>
      <c r="AG207" s="212" t="s">
        <v>156</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8" t="s">
        <v>383</v>
      </c>
      <c r="D208" s="225"/>
      <c r="E208" s="226">
        <v>16.920000000000002</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160</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35">
        <v>52</v>
      </c>
      <c r="B209" s="236" t="s">
        <v>384</v>
      </c>
      <c r="C209" s="256" t="s">
        <v>385</v>
      </c>
      <c r="D209" s="237" t="s">
        <v>151</v>
      </c>
      <c r="E209" s="238">
        <v>80.794600000000003</v>
      </c>
      <c r="F209" s="239"/>
      <c r="G209" s="240">
        <f>ROUND(E209*F209,2)</f>
        <v>0</v>
      </c>
      <c r="H209" s="239"/>
      <c r="I209" s="240">
        <f>ROUND(E209*H209,2)</f>
        <v>0</v>
      </c>
      <c r="J209" s="239"/>
      <c r="K209" s="240">
        <f>ROUND(E209*J209,2)</f>
        <v>0</v>
      </c>
      <c r="L209" s="240">
        <v>12</v>
      </c>
      <c r="M209" s="240">
        <f>G209*(1+L209/100)</f>
        <v>0</v>
      </c>
      <c r="N209" s="238">
        <v>4.3699999999999998E-3</v>
      </c>
      <c r="O209" s="238">
        <f>ROUND(E209*N209,2)</f>
        <v>0.35</v>
      </c>
      <c r="P209" s="238">
        <v>0</v>
      </c>
      <c r="Q209" s="238">
        <f>ROUND(E209*P209,2)</f>
        <v>0</v>
      </c>
      <c r="R209" s="240" t="s">
        <v>241</v>
      </c>
      <c r="S209" s="240" t="s">
        <v>153</v>
      </c>
      <c r="T209" s="241" t="s">
        <v>153</v>
      </c>
      <c r="U209" s="223">
        <v>0.36199999999999999</v>
      </c>
      <c r="V209" s="223">
        <f>ROUND(E209*U209,2)</f>
        <v>29.25</v>
      </c>
      <c r="W209" s="223"/>
      <c r="X209" s="223" t="s">
        <v>154</v>
      </c>
      <c r="Y209" s="223" t="s">
        <v>155</v>
      </c>
      <c r="Z209" s="212"/>
      <c r="AA209" s="212"/>
      <c r="AB209" s="212"/>
      <c r="AC209" s="212"/>
      <c r="AD209" s="212"/>
      <c r="AE209" s="212"/>
      <c r="AF209" s="212"/>
      <c r="AG209" s="212" t="s">
        <v>156</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58" t="s">
        <v>386</v>
      </c>
      <c r="D210" s="225"/>
      <c r="E210" s="226">
        <v>61.8568</v>
      </c>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160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8" t="s">
        <v>387</v>
      </c>
      <c r="D211" s="225"/>
      <c r="E211" s="226">
        <v>18.937799999999999</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160</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5">
        <v>53</v>
      </c>
      <c r="B212" s="236" t="s">
        <v>388</v>
      </c>
      <c r="C212" s="256" t="s">
        <v>389</v>
      </c>
      <c r="D212" s="237" t="s">
        <v>151</v>
      </c>
      <c r="E212" s="238">
        <v>454.30560000000003</v>
      </c>
      <c r="F212" s="239"/>
      <c r="G212" s="240">
        <f>ROUND(E212*F212,2)</f>
        <v>0</v>
      </c>
      <c r="H212" s="239"/>
      <c r="I212" s="240">
        <f>ROUND(E212*H212,2)</f>
        <v>0</v>
      </c>
      <c r="J212" s="239"/>
      <c r="K212" s="240">
        <f>ROUND(E212*J212,2)</f>
        <v>0</v>
      </c>
      <c r="L212" s="240">
        <v>12</v>
      </c>
      <c r="M212" s="240">
        <f>G212*(1+L212/100)</f>
        <v>0</v>
      </c>
      <c r="N212" s="238">
        <v>0</v>
      </c>
      <c r="O212" s="238">
        <f>ROUND(E212*N212,2)</f>
        <v>0</v>
      </c>
      <c r="P212" s="238">
        <v>0</v>
      </c>
      <c r="Q212" s="238">
        <f>ROUND(E212*P212,2)</f>
        <v>0</v>
      </c>
      <c r="R212" s="240" t="s">
        <v>373</v>
      </c>
      <c r="S212" s="240" t="s">
        <v>153</v>
      </c>
      <c r="T212" s="241" t="s">
        <v>153</v>
      </c>
      <c r="U212" s="223">
        <v>0.38</v>
      </c>
      <c r="V212" s="223">
        <f>ROUND(E212*U212,2)</f>
        <v>172.64</v>
      </c>
      <c r="W212" s="223"/>
      <c r="X212" s="223" t="s">
        <v>154</v>
      </c>
      <c r="Y212" s="223" t="s">
        <v>155</v>
      </c>
      <c r="Z212" s="212"/>
      <c r="AA212" s="212"/>
      <c r="AB212" s="212"/>
      <c r="AC212" s="212"/>
      <c r="AD212" s="212"/>
      <c r="AE212" s="212"/>
      <c r="AF212" s="212"/>
      <c r="AG212" s="212" t="s">
        <v>156</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57" t="s">
        <v>390</v>
      </c>
      <c r="D213" s="242"/>
      <c r="E213" s="242"/>
      <c r="F213" s="242"/>
      <c r="G213" s="242"/>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158</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60" t="s">
        <v>391</v>
      </c>
      <c r="D214" s="251"/>
      <c r="E214" s="251"/>
      <c r="F214" s="251"/>
      <c r="G214" s="251"/>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244</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58" t="s">
        <v>380</v>
      </c>
      <c r="D215" s="225"/>
      <c r="E215" s="226">
        <v>454.30560000000003</v>
      </c>
      <c r="F215" s="223"/>
      <c r="G215" s="223"/>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160</v>
      </c>
      <c r="AH215" s="212">
        <v>5</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5">
        <v>54</v>
      </c>
      <c r="B216" s="236" t="s">
        <v>392</v>
      </c>
      <c r="C216" s="256" t="s">
        <v>393</v>
      </c>
      <c r="D216" s="237" t="s">
        <v>151</v>
      </c>
      <c r="E216" s="238">
        <v>3879.7714000000001</v>
      </c>
      <c r="F216" s="239"/>
      <c r="G216" s="240">
        <f>ROUND(E216*F216,2)</f>
        <v>0</v>
      </c>
      <c r="H216" s="239"/>
      <c r="I216" s="240">
        <f>ROUND(E216*H216,2)</f>
        <v>0</v>
      </c>
      <c r="J216" s="239"/>
      <c r="K216" s="240">
        <f>ROUND(E216*J216,2)</f>
        <v>0</v>
      </c>
      <c r="L216" s="240">
        <v>12</v>
      </c>
      <c r="M216" s="240">
        <f>G216*(1+L216/100)</f>
        <v>0</v>
      </c>
      <c r="N216" s="238">
        <v>2.0000000000000002E-5</v>
      </c>
      <c r="O216" s="238">
        <f>ROUND(E216*N216,2)</f>
        <v>0.08</v>
      </c>
      <c r="P216" s="238">
        <v>0</v>
      </c>
      <c r="Q216" s="238">
        <f>ROUND(E216*P216,2)</f>
        <v>0</v>
      </c>
      <c r="R216" s="240" t="s">
        <v>241</v>
      </c>
      <c r="S216" s="240" t="s">
        <v>153</v>
      </c>
      <c r="T216" s="241" t="s">
        <v>153</v>
      </c>
      <c r="U216" s="223">
        <v>0.11</v>
      </c>
      <c r="V216" s="223">
        <f>ROUND(E216*U216,2)</f>
        <v>426.77</v>
      </c>
      <c r="W216" s="223"/>
      <c r="X216" s="223" t="s">
        <v>154</v>
      </c>
      <c r="Y216" s="223" t="s">
        <v>155</v>
      </c>
      <c r="Z216" s="212"/>
      <c r="AA216" s="212"/>
      <c r="AB216" s="212"/>
      <c r="AC216" s="212"/>
      <c r="AD216" s="212"/>
      <c r="AE216" s="212"/>
      <c r="AF216" s="212"/>
      <c r="AG216" s="212" t="s">
        <v>170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58" t="s">
        <v>309</v>
      </c>
      <c r="D217" s="225"/>
      <c r="E217" s="226">
        <v>3637.4814000000001</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160</v>
      </c>
      <c r="AH217" s="212">
        <v>5</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8" t="s">
        <v>310</v>
      </c>
      <c r="D218" s="225"/>
      <c r="E218" s="226">
        <v>135.13</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160</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8" t="s">
        <v>394</v>
      </c>
      <c r="D219" s="225"/>
      <c r="E219" s="226">
        <v>107.16</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160</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5">
        <v>55</v>
      </c>
      <c r="B220" s="236" t="s">
        <v>395</v>
      </c>
      <c r="C220" s="256" t="s">
        <v>396</v>
      </c>
      <c r="D220" s="237" t="s">
        <v>151</v>
      </c>
      <c r="E220" s="238">
        <v>177.25</v>
      </c>
      <c r="F220" s="239"/>
      <c r="G220" s="240">
        <f>ROUND(E220*F220,2)</f>
        <v>0</v>
      </c>
      <c r="H220" s="239"/>
      <c r="I220" s="240">
        <f>ROUND(E220*H220,2)</f>
        <v>0</v>
      </c>
      <c r="J220" s="239"/>
      <c r="K220" s="240">
        <f>ROUND(E220*J220,2)</f>
        <v>0</v>
      </c>
      <c r="L220" s="240">
        <v>12</v>
      </c>
      <c r="M220" s="240">
        <f>G220*(1+L220/100)</f>
        <v>0</v>
      </c>
      <c r="N220" s="238">
        <v>0</v>
      </c>
      <c r="O220" s="238">
        <f>ROUND(E220*N220,2)</f>
        <v>0</v>
      </c>
      <c r="P220" s="238">
        <v>0</v>
      </c>
      <c r="Q220" s="238">
        <f>ROUND(E220*P220,2)</f>
        <v>0</v>
      </c>
      <c r="R220" s="240" t="s">
        <v>241</v>
      </c>
      <c r="S220" s="240" t="s">
        <v>153</v>
      </c>
      <c r="T220" s="241" t="s">
        <v>153</v>
      </c>
      <c r="U220" s="223">
        <v>0.43</v>
      </c>
      <c r="V220" s="223">
        <f>ROUND(E220*U220,2)</f>
        <v>76.22</v>
      </c>
      <c r="W220" s="223"/>
      <c r="X220" s="223" t="s">
        <v>154</v>
      </c>
      <c r="Y220" s="223" t="s">
        <v>155</v>
      </c>
      <c r="Z220" s="212"/>
      <c r="AA220" s="212"/>
      <c r="AB220" s="212"/>
      <c r="AC220" s="212"/>
      <c r="AD220" s="212"/>
      <c r="AE220" s="212"/>
      <c r="AF220" s="212"/>
      <c r="AG220" s="212" t="s">
        <v>156</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8" t="s">
        <v>284</v>
      </c>
      <c r="D221" s="225"/>
      <c r="E221" s="226">
        <v>177.25</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160</v>
      </c>
      <c r="AH221" s="212">
        <v>5</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5">
        <v>56</v>
      </c>
      <c r="B222" s="236" t="s">
        <v>397</v>
      </c>
      <c r="C222" s="256" t="s">
        <v>398</v>
      </c>
      <c r="D222" s="237" t="s">
        <v>151</v>
      </c>
      <c r="E222" s="238">
        <v>78.254999999999995</v>
      </c>
      <c r="F222" s="239"/>
      <c r="G222" s="240">
        <f>ROUND(E222*F222,2)</f>
        <v>0</v>
      </c>
      <c r="H222" s="239"/>
      <c r="I222" s="240">
        <f>ROUND(E222*H222,2)</f>
        <v>0</v>
      </c>
      <c r="J222" s="239"/>
      <c r="K222" s="240">
        <f>ROUND(E222*J222,2)</f>
        <v>0</v>
      </c>
      <c r="L222" s="240">
        <v>12</v>
      </c>
      <c r="M222" s="240">
        <f>G222*(1+L222/100)</f>
        <v>0</v>
      </c>
      <c r="N222" s="238">
        <v>9.7300000000000008E-3</v>
      </c>
      <c r="O222" s="238">
        <f>ROUND(E222*N222,2)</f>
        <v>0.76</v>
      </c>
      <c r="P222" s="238">
        <v>0</v>
      </c>
      <c r="Q222" s="238">
        <f>ROUND(E222*P222,2)</f>
        <v>0</v>
      </c>
      <c r="R222" s="240"/>
      <c r="S222" s="240" t="s">
        <v>224</v>
      </c>
      <c r="T222" s="241" t="s">
        <v>225</v>
      </c>
      <c r="U222" s="223">
        <v>1.56</v>
      </c>
      <c r="V222" s="223">
        <f>ROUND(E222*U222,2)</f>
        <v>122.08</v>
      </c>
      <c r="W222" s="223"/>
      <c r="X222" s="223" t="s">
        <v>154</v>
      </c>
      <c r="Y222" s="223" t="s">
        <v>155</v>
      </c>
      <c r="Z222" s="212"/>
      <c r="AA222" s="212"/>
      <c r="AB222" s="212"/>
      <c r="AC222" s="212"/>
      <c r="AD222" s="212"/>
      <c r="AE222" s="212"/>
      <c r="AF222" s="212"/>
      <c r="AG222" s="212" t="s">
        <v>170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8" t="s">
        <v>399</v>
      </c>
      <c r="D223" s="225"/>
      <c r="E223" s="226">
        <v>3.78</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160</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8" t="s">
        <v>400</v>
      </c>
      <c r="D224" s="225"/>
      <c r="E224" s="226">
        <v>35.549999999999997</v>
      </c>
      <c r="F224" s="223"/>
      <c r="G224" s="223"/>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160</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8" t="s">
        <v>401</v>
      </c>
      <c r="D225" s="225"/>
      <c r="E225" s="226">
        <v>38.924999999999997</v>
      </c>
      <c r="F225" s="223"/>
      <c r="G225" s="223"/>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160</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ht="22.5" outlineLevel="1" x14ac:dyDescent="0.2">
      <c r="A226" s="235">
        <v>57</v>
      </c>
      <c r="B226" s="236" t="s">
        <v>402</v>
      </c>
      <c r="C226" s="256" t="s">
        <v>403</v>
      </c>
      <c r="D226" s="237" t="s">
        <v>151</v>
      </c>
      <c r="E226" s="238">
        <v>803.77200000000005</v>
      </c>
      <c r="F226" s="239"/>
      <c r="G226" s="240">
        <f>ROUND(E226*F226,2)</f>
        <v>0</v>
      </c>
      <c r="H226" s="239"/>
      <c r="I226" s="240">
        <f>ROUND(E226*H226,2)</f>
        <v>0</v>
      </c>
      <c r="J226" s="239"/>
      <c r="K226" s="240">
        <f>ROUND(E226*J226,2)</f>
        <v>0</v>
      </c>
      <c r="L226" s="240">
        <v>12</v>
      </c>
      <c r="M226" s="240">
        <f>G226*(1+L226/100)</f>
        <v>0</v>
      </c>
      <c r="N226" s="238">
        <v>1.8509999999999999E-2</v>
      </c>
      <c r="O226" s="238">
        <f>ROUND(E226*N226,2)</f>
        <v>14.88</v>
      </c>
      <c r="P226" s="238">
        <v>0</v>
      </c>
      <c r="Q226" s="238">
        <f>ROUND(E226*P226,2)</f>
        <v>0</v>
      </c>
      <c r="R226" s="240"/>
      <c r="S226" s="240" t="s">
        <v>224</v>
      </c>
      <c r="T226" s="241" t="s">
        <v>236</v>
      </c>
      <c r="U226" s="223">
        <v>0.877</v>
      </c>
      <c r="V226" s="223">
        <f>ROUND(E226*U226,2)</f>
        <v>704.91</v>
      </c>
      <c r="W226" s="223"/>
      <c r="X226" s="223" t="s">
        <v>154</v>
      </c>
      <c r="Y226" s="223" t="s">
        <v>155</v>
      </c>
      <c r="Z226" s="212"/>
      <c r="AA226" s="212"/>
      <c r="AB226" s="212"/>
      <c r="AC226" s="212"/>
      <c r="AD226" s="212"/>
      <c r="AE226" s="212"/>
      <c r="AF226" s="212"/>
      <c r="AG226" s="212" t="s">
        <v>170</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58" t="s">
        <v>404</v>
      </c>
      <c r="D227" s="225"/>
      <c r="E227" s="226"/>
      <c r="F227" s="223"/>
      <c r="G227" s="223"/>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160</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8" t="s">
        <v>405</v>
      </c>
      <c r="D228" s="225"/>
      <c r="E228" s="226">
        <v>728.91600000000005</v>
      </c>
      <c r="F228" s="223"/>
      <c r="G228" s="223"/>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160</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8" t="s">
        <v>406</v>
      </c>
      <c r="D229" s="225"/>
      <c r="E229" s="226">
        <v>71.507999999999996</v>
      </c>
      <c r="F229" s="223"/>
      <c r="G229" s="223"/>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160</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8" t="s">
        <v>407</v>
      </c>
      <c r="D230" s="225"/>
      <c r="E230" s="226">
        <v>3.3479999999999999</v>
      </c>
      <c r="F230" s="223"/>
      <c r="G230" s="223"/>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160</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x14ac:dyDescent="0.2">
      <c r="A231" s="228" t="s">
        <v>147</v>
      </c>
      <c r="B231" s="229" t="s">
        <v>73</v>
      </c>
      <c r="C231" s="255" t="s">
        <v>74</v>
      </c>
      <c r="D231" s="230"/>
      <c r="E231" s="231"/>
      <c r="F231" s="232"/>
      <c r="G231" s="232">
        <f>SUMIF(AG232:AG250,"&lt;&gt;NOR",G232:G250)</f>
        <v>0</v>
      </c>
      <c r="H231" s="232"/>
      <c r="I231" s="232">
        <f>SUM(I232:I250)</f>
        <v>0</v>
      </c>
      <c r="J231" s="232"/>
      <c r="K231" s="232">
        <f>SUM(K232:K250)</f>
        <v>0</v>
      </c>
      <c r="L231" s="232"/>
      <c r="M231" s="232">
        <f>SUM(M232:M250)</f>
        <v>0</v>
      </c>
      <c r="N231" s="231"/>
      <c r="O231" s="231">
        <f>SUM(O232:O250)</f>
        <v>39.059999999999995</v>
      </c>
      <c r="P231" s="231"/>
      <c r="Q231" s="231">
        <f>SUM(Q232:Q250)</f>
        <v>0</v>
      </c>
      <c r="R231" s="232"/>
      <c r="S231" s="232"/>
      <c r="T231" s="233"/>
      <c r="U231" s="227"/>
      <c r="V231" s="227">
        <f>SUM(V232:V250)</f>
        <v>327.57000000000005</v>
      </c>
      <c r="W231" s="227"/>
      <c r="X231" s="227"/>
      <c r="Y231" s="227"/>
      <c r="AG231" t="s">
        <v>148</v>
      </c>
    </row>
    <row r="232" spans="1:60" outlineLevel="1" x14ac:dyDescent="0.2">
      <c r="A232" s="235">
        <v>58</v>
      </c>
      <c r="B232" s="236" t="s">
        <v>408</v>
      </c>
      <c r="C232" s="256" t="s">
        <v>409</v>
      </c>
      <c r="D232" s="237" t="s">
        <v>151</v>
      </c>
      <c r="E232" s="238">
        <v>519.16800000000001</v>
      </c>
      <c r="F232" s="239"/>
      <c r="G232" s="240">
        <f>ROUND(E232*F232,2)</f>
        <v>0</v>
      </c>
      <c r="H232" s="239"/>
      <c r="I232" s="240">
        <f>ROUND(E232*H232,2)</f>
        <v>0</v>
      </c>
      <c r="J232" s="239"/>
      <c r="K232" s="240">
        <f>ROUND(E232*J232,2)</f>
        <v>0</v>
      </c>
      <c r="L232" s="240">
        <v>12</v>
      </c>
      <c r="M232" s="240">
        <f>G232*(1+L232/100)</f>
        <v>0</v>
      </c>
      <c r="N232" s="238">
        <v>2.5999999999999998E-4</v>
      </c>
      <c r="O232" s="238">
        <f>ROUND(E232*N232,2)</f>
        <v>0.13</v>
      </c>
      <c r="P232" s="238">
        <v>0</v>
      </c>
      <c r="Q232" s="238">
        <f>ROUND(E232*P232,2)</f>
        <v>0</v>
      </c>
      <c r="R232" s="240" t="s">
        <v>241</v>
      </c>
      <c r="S232" s="240" t="s">
        <v>153</v>
      </c>
      <c r="T232" s="241" t="s">
        <v>153</v>
      </c>
      <c r="U232" s="223">
        <v>0.09</v>
      </c>
      <c r="V232" s="223">
        <f>ROUND(E232*U232,2)</f>
        <v>46.73</v>
      </c>
      <c r="W232" s="223"/>
      <c r="X232" s="223" t="s">
        <v>154</v>
      </c>
      <c r="Y232" s="223" t="s">
        <v>155</v>
      </c>
      <c r="Z232" s="212"/>
      <c r="AA232" s="212"/>
      <c r="AB232" s="212"/>
      <c r="AC232" s="212"/>
      <c r="AD232" s="212"/>
      <c r="AE232" s="212"/>
      <c r="AF232" s="212"/>
      <c r="AG232" s="212" t="s">
        <v>170</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7" t="s">
        <v>410</v>
      </c>
      <c r="D233" s="242"/>
      <c r="E233" s="242"/>
      <c r="F233" s="242"/>
      <c r="G233" s="242"/>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158</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58" t="s">
        <v>411</v>
      </c>
      <c r="D234" s="225"/>
      <c r="E234" s="226">
        <v>259.584</v>
      </c>
      <c r="F234" s="223"/>
      <c r="G234" s="223"/>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160</v>
      </c>
      <c r="AH234" s="212">
        <v>5</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8" t="s">
        <v>412</v>
      </c>
      <c r="D235" s="225"/>
      <c r="E235" s="226">
        <v>259.584</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160</v>
      </c>
      <c r="AH235" s="212">
        <v>5</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35">
        <v>59</v>
      </c>
      <c r="B236" s="236" t="s">
        <v>413</v>
      </c>
      <c r="C236" s="256" t="s">
        <v>414</v>
      </c>
      <c r="D236" s="237" t="s">
        <v>151</v>
      </c>
      <c r="E236" s="238">
        <v>259.584</v>
      </c>
      <c r="F236" s="239"/>
      <c r="G236" s="240">
        <f>ROUND(E236*F236,2)</f>
        <v>0</v>
      </c>
      <c r="H236" s="239"/>
      <c r="I236" s="240">
        <f>ROUND(E236*H236,2)</f>
        <v>0</v>
      </c>
      <c r="J236" s="239"/>
      <c r="K236" s="240">
        <f>ROUND(E236*J236,2)</f>
        <v>0</v>
      </c>
      <c r="L236" s="240">
        <v>12</v>
      </c>
      <c r="M236" s="240">
        <f>G236*(1+L236/100)</f>
        <v>0</v>
      </c>
      <c r="N236" s="238">
        <v>3.5699999999999998E-3</v>
      </c>
      <c r="O236" s="238">
        <f>ROUND(E236*N236,2)</f>
        <v>0.93</v>
      </c>
      <c r="P236" s="238">
        <v>0</v>
      </c>
      <c r="Q236" s="238">
        <f>ROUND(E236*P236,2)</f>
        <v>0</v>
      </c>
      <c r="R236" s="240" t="s">
        <v>241</v>
      </c>
      <c r="S236" s="240" t="s">
        <v>153</v>
      </c>
      <c r="T236" s="241" t="s">
        <v>153</v>
      </c>
      <c r="U236" s="223">
        <v>0.252</v>
      </c>
      <c r="V236" s="223">
        <f>ROUND(E236*U236,2)</f>
        <v>65.42</v>
      </c>
      <c r="W236" s="223"/>
      <c r="X236" s="223" t="s">
        <v>154</v>
      </c>
      <c r="Y236" s="223" t="s">
        <v>155</v>
      </c>
      <c r="Z236" s="212"/>
      <c r="AA236" s="212"/>
      <c r="AB236" s="212"/>
      <c r="AC236" s="212"/>
      <c r="AD236" s="212"/>
      <c r="AE236" s="212"/>
      <c r="AF236" s="212"/>
      <c r="AG236" s="212" t="s">
        <v>156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57" t="s">
        <v>410</v>
      </c>
      <c r="D237" s="242"/>
      <c r="E237" s="242"/>
      <c r="F237" s="242"/>
      <c r="G237" s="242"/>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158</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2" x14ac:dyDescent="0.2">
      <c r="A238" s="219"/>
      <c r="B238" s="220"/>
      <c r="C238" s="260" t="s">
        <v>415</v>
      </c>
      <c r="D238" s="251"/>
      <c r="E238" s="251"/>
      <c r="F238" s="251"/>
      <c r="G238" s="251"/>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244</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43" t="str">
        <f>C238</f>
        <v>Speciální cementová samonivelační podlahová stěrka pro tloušťky 1-15 mm. Pouze pro vnitřní použití, vhodná pro podlahová vytápění, pro jemné vyrovnání nerovných podlah.</v>
      </c>
      <c r="BB238" s="212"/>
      <c r="BC238" s="212"/>
      <c r="BD238" s="212"/>
      <c r="BE238" s="212"/>
      <c r="BF238" s="212"/>
      <c r="BG238" s="212"/>
      <c r="BH238" s="212"/>
    </row>
    <row r="239" spans="1:60" outlineLevel="2" x14ac:dyDescent="0.2">
      <c r="A239" s="219"/>
      <c r="B239" s="220"/>
      <c r="C239" s="258" t="s">
        <v>416</v>
      </c>
      <c r="D239" s="225"/>
      <c r="E239" s="226">
        <v>259.584</v>
      </c>
      <c r="F239" s="223"/>
      <c r="G239" s="223"/>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160</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35">
        <v>60</v>
      </c>
      <c r="B240" s="236" t="s">
        <v>417</v>
      </c>
      <c r="C240" s="256" t="s">
        <v>418</v>
      </c>
      <c r="D240" s="237" t="s">
        <v>151</v>
      </c>
      <c r="E240" s="238">
        <v>259.584</v>
      </c>
      <c r="F240" s="239"/>
      <c r="G240" s="240">
        <f>ROUND(E240*F240,2)</f>
        <v>0</v>
      </c>
      <c r="H240" s="239"/>
      <c r="I240" s="240">
        <f>ROUND(E240*H240,2)</f>
        <v>0</v>
      </c>
      <c r="J240" s="239"/>
      <c r="K240" s="240">
        <f>ROUND(E240*J240,2)</f>
        <v>0</v>
      </c>
      <c r="L240" s="240">
        <v>12</v>
      </c>
      <c r="M240" s="240">
        <f>G240*(1+L240/100)</f>
        <v>0</v>
      </c>
      <c r="N240" s="238">
        <v>8.1930000000000003E-2</v>
      </c>
      <c r="O240" s="238">
        <f>ROUND(E240*N240,2)</f>
        <v>21.27</v>
      </c>
      <c r="P240" s="238">
        <v>0</v>
      </c>
      <c r="Q240" s="238">
        <f>ROUND(E240*P240,2)</f>
        <v>0</v>
      </c>
      <c r="R240" s="240" t="s">
        <v>241</v>
      </c>
      <c r="S240" s="240" t="s">
        <v>153</v>
      </c>
      <c r="T240" s="241" t="s">
        <v>153</v>
      </c>
      <c r="U240" s="223">
        <v>0.51900000000000002</v>
      </c>
      <c r="V240" s="223">
        <f>ROUND(E240*U240,2)</f>
        <v>134.72</v>
      </c>
      <c r="W240" s="223"/>
      <c r="X240" s="223" t="s">
        <v>154</v>
      </c>
      <c r="Y240" s="223" t="s">
        <v>155</v>
      </c>
      <c r="Z240" s="212"/>
      <c r="AA240" s="212"/>
      <c r="AB240" s="212"/>
      <c r="AC240" s="212"/>
      <c r="AD240" s="212"/>
      <c r="AE240" s="212"/>
      <c r="AF240" s="212"/>
      <c r="AG240" s="212" t="s">
        <v>170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7" t="s">
        <v>410</v>
      </c>
      <c r="D241" s="242"/>
      <c r="E241" s="242"/>
      <c r="F241" s="242"/>
      <c r="G241" s="242"/>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158</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60" t="s">
        <v>419</v>
      </c>
      <c r="D242" s="251"/>
      <c r="E242" s="251"/>
      <c r="F242" s="251"/>
      <c r="G242" s="251"/>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244</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8" t="s">
        <v>416</v>
      </c>
      <c r="D243" s="225"/>
      <c r="E243" s="226">
        <v>259.584</v>
      </c>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160</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ht="22.5" outlineLevel="1" x14ac:dyDescent="0.2">
      <c r="A244" s="235">
        <v>61</v>
      </c>
      <c r="B244" s="236" t="s">
        <v>420</v>
      </c>
      <c r="C244" s="256" t="s">
        <v>421</v>
      </c>
      <c r="D244" s="237" t="s">
        <v>151</v>
      </c>
      <c r="E244" s="238">
        <v>38.358899999999998</v>
      </c>
      <c r="F244" s="239"/>
      <c r="G244" s="240">
        <f>ROUND(E244*F244,2)</f>
        <v>0</v>
      </c>
      <c r="H244" s="239"/>
      <c r="I244" s="240">
        <f>ROUND(E244*H244,2)</f>
        <v>0</v>
      </c>
      <c r="J244" s="239"/>
      <c r="K244" s="240">
        <f>ROUND(E244*J244,2)</f>
        <v>0</v>
      </c>
      <c r="L244" s="240">
        <v>12</v>
      </c>
      <c r="M244" s="240">
        <f>G244*(1+L244/100)</f>
        <v>0</v>
      </c>
      <c r="N244" s="238">
        <v>9.8680000000000004E-2</v>
      </c>
      <c r="O244" s="238">
        <f>ROUND(E244*N244,2)</f>
        <v>3.79</v>
      </c>
      <c r="P244" s="238">
        <v>0</v>
      </c>
      <c r="Q244" s="238">
        <f>ROUND(E244*P244,2)</f>
        <v>0</v>
      </c>
      <c r="R244" s="240" t="s">
        <v>241</v>
      </c>
      <c r="S244" s="240" t="s">
        <v>153</v>
      </c>
      <c r="T244" s="241" t="s">
        <v>153</v>
      </c>
      <c r="U244" s="223">
        <v>0.41199999999999998</v>
      </c>
      <c r="V244" s="223">
        <f>ROUND(E244*U244,2)</f>
        <v>15.8</v>
      </c>
      <c r="W244" s="223"/>
      <c r="X244" s="223" t="s">
        <v>154</v>
      </c>
      <c r="Y244" s="223" t="s">
        <v>155</v>
      </c>
      <c r="Z244" s="212"/>
      <c r="AA244" s="212"/>
      <c r="AB244" s="212"/>
      <c r="AC244" s="212"/>
      <c r="AD244" s="212"/>
      <c r="AE244" s="212"/>
      <c r="AF244" s="212"/>
      <c r="AG244" s="212" t="s">
        <v>156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2" x14ac:dyDescent="0.2">
      <c r="A245" s="219"/>
      <c r="B245" s="220"/>
      <c r="C245" s="257" t="s">
        <v>422</v>
      </c>
      <c r="D245" s="242"/>
      <c r="E245" s="242"/>
      <c r="F245" s="242"/>
      <c r="G245" s="242"/>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158</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43" t="str">
        <f>C245</f>
        <v>na zdivu jako podklad např. pod izolaci, na parapetech z prefabrikovaných dílců, pod oplechování apod., vodorovný nebo ve spádu do 15°, hlazený dřevěným hladítkem,</v>
      </c>
      <c r="BB245" s="212"/>
      <c r="BC245" s="212"/>
      <c r="BD245" s="212"/>
      <c r="BE245" s="212"/>
      <c r="BF245" s="212"/>
      <c r="BG245" s="212"/>
      <c r="BH245" s="212"/>
    </row>
    <row r="246" spans="1:60" outlineLevel="2" x14ac:dyDescent="0.2">
      <c r="A246" s="219"/>
      <c r="B246" s="220"/>
      <c r="C246" s="258" t="s">
        <v>423</v>
      </c>
      <c r="D246" s="225"/>
      <c r="E246" s="226">
        <v>18.6525</v>
      </c>
      <c r="F246" s="223"/>
      <c r="G246" s="22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160</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8" t="s">
        <v>424</v>
      </c>
      <c r="D247" s="225"/>
      <c r="E247" s="226">
        <v>19.706399999999999</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160</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35">
        <v>62</v>
      </c>
      <c r="B248" s="236" t="s">
        <v>425</v>
      </c>
      <c r="C248" s="256" t="s">
        <v>426</v>
      </c>
      <c r="D248" s="237" t="s">
        <v>151</v>
      </c>
      <c r="E248" s="238">
        <v>259.584</v>
      </c>
      <c r="F248" s="239"/>
      <c r="G248" s="240">
        <f>ROUND(E248*F248,2)</f>
        <v>0</v>
      </c>
      <c r="H248" s="239"/>
      <c r="I248" s="240">
        <f>ROUND(E248*H248,2)</f>
        <v>0</v>
      </c>
      <c r="J248" s="239"/>
      <c r="K248" s="240">
        <f>ROUND(E248*J248,2)</f>
        <v>0</v>
      </c>
      <c r="L248" s="240">
        <v>12</v>
      </c>
      <c r="M248" s="240">
        <f>G248*(1+L248/100)</f>
        <v>0</v>
      </c>
      <c r="N248" s="238">
        <v>4.9840000000000002E-2</v>
      </c>
      <c r="O248" s="238">
        <f>ROUND(E248*N248,2)</f>
        <v>12.94</v>
      </c>
      <c r="P248" s="238">
        <v>0</v>
      </c>
      <c r="Q248" s="238">
        <f>ROUND(E248*P248,2)</f>
        <v>0</v>
      </c>
      <c r="R248" s="240" t="s">
        <v>241</v>
      </c>
      <c r="S248" s="240" t="s">
        <v>153</v>
      </c>
      <c r="T248" s="241" t="s">
        <v>153</v>
      </c>
      <c r="U248" s="223">
        <v>0.25</v>
      </c>
      <c r="V248" s="223">
        <f>ROUND(E248*U248,2)</f>
        <v>64.900000000000006</v>
      </c>
      <c r="W248" s="223"/>
      <c r="X248" s="223" t="s">
        <v>154</v>
      </c>
      <c r="Y248" s="223" t="s">
        <v>155</v>
      </c>
      <c r="Z248" s="212"/>
      <c r="AA248" s="212"/>
      <c r="AB248" s="212"/>
      <c r="AC248" s="212"/>
      <c r="AD248" s="212"/>
      <c r="AE248" s="212"/>
      <c r="AF248" s="212"/>
      <c r="AG248" s="212" t="s">
        <v>156</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45" outlineLevel="2" x14ac:dyDescent="0.2">
      <c r="A249" s="219"/>
      <c r="B249" s="220"/>
      <c r="C249" s="257" t="s">
        <v>427</v>
      </c>
      <c r="D249" s="242"/>
      <c r="E249" s="242"/>
      <c r="F249" s="242"/>
      <c r="G249" s="242"/>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158</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43" t="str">
        <f>C249</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249" s="212"/>
      <c r="BC249" s="212"/>
      <c r="BD249" s="212"/>
      <c r="BE249" s="212"/>
      <c r="BF249" s="212"/>
      <c r="BG249" s="212"/>
      <c r="BH249" s="212"/>
    </row>
    <row r="250" spans="1:60" outlineLevel="2" x14ac:dyDescent="0.2">
      <c r="A250" s="219"/>
      <c r="B250" s="220"/>
      <c r="C250" s="258" t="s">
        <v>416</v>
      </c>
      <c r="D250" s="225"/>
      <c r="E250" s="226">
        <v>259.584</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160</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8" t="s">
        <v>147</v>
      </c>
      <c r="B251" s="229" t="s">
        <v>75</v>
      </c>
      <c r="C251" s="255" t="s">
        <v>76</v>
      </c>
      <c r="D251" s="230"/>
      <c r="E251" s="231"/>
      <c r="F251" s="232"/>
      <c r="G251" s="232">
        <f>SUMIF(AG252:AG254,"&lt;&gt;NOR",G252:G254)</f>
        <v>0</v>
      </c>
      <c r="H251" s="232"/>
      <c r="I251" s="232">
        <f>SUM(I252:I254)</f>
        <v>0</v>
      </c>
      <c r="J251" s="232"/>
      <c r="K251" s="232">
        <f>SUM(K252:K254)</f>
        <v>0</v>
      </c>
      <c r="L251" s="232"/>
      <c r="M251" s="232">
        <f>SUM(M252:M254)</f>
        <v>0</v>
      </c>
      <c r="N251" s="231"/>
      <c r="O251" s="231">
        <f>SUM(O252:O254)</f>
        <v>0.31</v>
      </c>
      <c r="P251" s="231"/>
      <c r="Q251" s="231">
        <f>SUM(Q252:Q254)</f>
        <v>0</v>
      </c>
      <c r="R251" s="232"/>
      <c r="S251" s="232"/>
      <c r="T251" s="233"/>
      <c r="U251" s="227"/>
      <c r="V251" s="227">
        <f>SUM(V252:V254)</f>
        <v>21.14</v>
      </c>
      <c r="W251" s="227"/>
      <c r="X251" s="227"/>
      <c r="Y251" s="227"/>
      <c r="AG251" t="s">
        <v>148</v>
      </c>
    </row>
    <row r="252" spans="1:60" ht="22.5" outlineLevel="1" x14ac:dyDescent="0.2">
      <c r="A252" s="235">
        <v>63</v>
      </c>
      <c r="B252" s="236" t="s">
        <v>428</v>
      </c>
      <c r="C252" s="256" t="s">
        <v>429</v>
      </c>
      <c r="D252" s="237" t="s">
        <v>255</v>
      </c>
      <c r="E252" s="238">
        <v>49.74</v>
      </c>
      <c r="F252" s="239"/>
      <c r="G252" s="240">
        <f>ROUND(E252*F252,2)</f>
        <v>0</v>
      </c>
      <c r="H252" s="239"/>
      <c r="I252" s="240">
        <f>ROUND(E252*H252,2)</f>
        <v>0</v>
      </c>
      <c r="J252" s="239"/>
      <c r="K252" s="240">
        <f>ROUND(E252*J252,2)</f>
        <v>0</v>
      </c>
      <c r="L252" s="240">
        <v>12</v>
      </c>
      <c r="M252" s="240">
        <f>G252*(1+L252/100)</f>
        <v>0</v>
      </c>
      <c r="N252" s="238">
        <v>6.1599999999999997E-3</v>
      </c>
      <c r="O252" s="238">
        <f>ROUND(E252*N252,2)</f>
        <v>0.31</v>
      </c>
      <c r="P252" s="238">
        <v>0</v>
      </c>
      <c r="Q252" s="238">
        <f>ROUND(E252*P252,2)</f>
        <v>0</v>
      </c>
      <c r="R252" s="240" t="s">
        <v>241</v>
      </c>
      <c r="S252" s="240" t="s">
        <v>153</v>
      </c>
      <c r="T252" s="241" t="s">
        <v>153</v>
      </c>
      <c r="U252" s="223">
        <v>0.42499999999999999</v>
      </c>
      <c r="V252" s="223">
        <f>ROUND(E252*U252,2)</f>
        <v>21.14</v>
      </c>
      <c r="W252" s="223"/>
      <c r="X252" s="223" t="s">
        <v>154</v>
      </c>
      <c r="Y252" s="223" t="s">
        <v>155</v>
      </c>
      <c r="Z252" s="212"/>
      <c r="AA252" s="212"/>
      <c r="AB252" s="212"/>
      <c r="AC252" s="212"/>
      <c r="AD252" s="212"/>
      <c r="AE252" s="212"/>
      <c r="AF252" s="212"/>
      <c r="AG252" s="212" t="s">
        <v>156</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2" x14ac:dyDescent="0.2">
      <c r="A253" s="219"/>
      <c r="B253" s="220"/>
      <c r="C253" s="257" t="s">
        <v>430</v>
      </c>
      <c r="D253" s="242"/>
      <c r="E253" s="242"/>
      <c r="F253" s="242"/>
      <c r="G253" s="242"/>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158</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43" t="str">
        <f>C253</f>
        <v>a poloplastických hmot na montážní pěnu, zapravení omítky pod parapetem, těsnění spáry mezi parapetem a rámem okna, dodávka silikonu.</v>
      </c>
      <c r="BB253" s="212"/>
      <c r="BC253" s="212"/>
      <c r="BD253" s="212"/>
      <c r="BE253" s="212"/>
      <c r="BF253" s="212"/>
      <c r="BG253" s="212"/>
      <c r="BH253" s="212"/>
    </row>
    <row r="254" spans="1:60" outlineLevel="2" x14ac:dyDescent="0.2">
      <c r="A254" s="219"/>
      <c r="B254" s="220"/>
      <c r="C254" s="258" t="s">
        <v>431</v>
      </c>
      <c r="D254" s="225"/>
      <c r="E254" s="226">
        <v>49.74</v>
      </c>
      <c r="F254" s="223"/>
      <c r="G254" s="223"/>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160</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x14ac:dyDescent="0.2">
      <c r="A255" s="228" t="s">
        <v>147</v>
      </c>
      <c r="B255" s="229" t="s">
        <v>77</v>
      </c>
      <c r="C255" s="255" t="s">
        <v>78</v>
      </c>
      <c r="D255" s="230"/>
      <c r="E255" s="231"/>
      <c r="F255" s="232"/>
      <c r="G255" s="232">
        <f>SUMIF(AG256:AG277,"&lt;&gt;NOR",G256:G277)</f>
        <v>0</v>
      </c>
      <c r="H255" s="232"/>
      <c r="I255" s="232">
        <f>SUM(I256:I277)</f>
        <v>0</v>
      </c>
      <c r="J255" s="232"/>
      <c r="K255" s="232">
        <f>SUM(K256:K277)</f>
        <v>0</v>
      </c>
      <c r="L255" s="232"/>
      <c r="M255" s="232">
        <f>SUM(M256:M277)</f>
        <v>0</v>
      </c>
      <c r="N255" s="231"/>
      <c r="O255" s="231">
        <f>SUM(O256:O277)</f>
        <v>80.63</v>
      </c>
      <c r="P255" s="231"/>
      <c r="Q255" s="231">
        <f>SUM(Q256:Q277)</f>
        <v>0</v>
      </c>
      <c r="R255" s="232"/>
      <c r="S255" s="232"/>
      <c r="T255" s="233"/>
      <c r="U255" s="227"/>
      <c r="V255" s="227">
        <f>SUM(V256:V277)</f>
        <v>1107.1600000000001</v>
      </c>
      <c r="W255" s="227"/>
      <c r="X255" s="227"/>
      <c r="Y255" s="227"/>
      <c r="AG255" t="s">
        <v>148</v>
      </c>
    </row>
    <row r="256" spans="1:60" ht="22.5" outlineLevel="1" x14ac:dyDescent="0.2">
      <c r="A256" s="235">
        <v>64</v>
      </c>
      <c r="B256" s="236" t="s">
        <v>432</v>
      </c>
      <c r="C256" s="256" t="s">
        <v>433</v>
      </c>
      <c r="D256" s="237" t="s">
        <v>151</v>
      </c>
      <c r="E256" s="238">
        <v>3643.5749999999998</v>
      </c>
      <c r="F256" s="239"/>
      <c r="G256" s="240">
        <f>ROUND(E256*F256,2)</f>
        <v>0</v>
      </c>
      <c r="H256" s="239"/>
      <c r="I256" s="240">
        <f>ROUND(E256*H256,2)</f>
        <v>0</v>
      </c>
      <c r="J256" s="239"/>
      <c r="K256" s="240">
        <f>ROUND(E256*J256,2)</f>
        <v>0</v>
      </c>
      <c r="L256" s="240">
        <v>12</v>
      </c>
      <c r="M256" s="240">
        <f>G256*(1+L256/100)</f>
        <v>0</v>
      </c>
      <c r="N256" s="238">
        <v>1.8380000000000001E-2</v>
      </c>
      <c r="O256" s="238">
        <f>ROUND(E256*N256,2)</f>
        <v>66.97</v>
      </c>
      <c r="P256" s="238">
        <v>0</v>
      </c>
      <c r="Q256" s="238">
        <f>ROUND(E256*P256,2)</f>
        <v>0</v>
      </c>
      <c r="R256" s="240" t="s">
        <v>434</v>
      </c>
      <c r="S256" s="240" t="s">
        <v>153</v>
      </c>
      <c r="T256" s="241" t="s">
        <v>153</v>
      </c>
      <c r="U256" s="223">
        <v>0.123</v>
      </c>
      <c r="V256" s="223">
        <f>ROUND(E256*U256,2)</f>
        <v>448.16</v>
      </c>
      <c r="W256" s="223"/>
      <c r="X256" s="223" t="s">
        <v>154</v>
      </c>
      <c r="Y256" s="223" t="s">
        <v>155</v>
      </c>
      <c r="Z256" s="212"/>
      <c r="AA256" s="212"/>
      <c r="AB256" s="212"/>
      <c r="AC256" s="212"/>
      <c r="AD256" s="212"/>
      <c r="AE256" s="212"/>
      <c r="AF256" s="212"/>
      <c r="AG256" s="212" t="s">
        <v>170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7" t="s">
        <v>435</v>
      </c>
      <c r="D257" s="242"/>
      <c r="E257" s="242"/>
      <c r="F257" s="242"/>
      <c r="G257" s="242"/>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158</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60" t="s">
        <v>436</v>
      </c>
      <c r="D258" s="251"/>
      <c r="E258" s="251"/>
      <c r="F258" s="251"/>
      <c r="G258" s="251"/>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244</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58" t="s">
        <v>437</v>
      </c>
      <c r="D259" s="225"/>
      <c r="E259" s="226">
        <v>3643.5749999999998</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160</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1" x14ac:dyDescent="0.2">
      <c r="A260" s="235">
        <v>65</v>
      </c>
      <c r="B260" s="236" t="s">
        <v>438</v>
      </c>
      <c r="C260" s="256" t="s">
        <v>439</v>
      </c>
      <c r="D260" s="237" t="s">
        <v>151</v>
      </c>
      <c r="E260" s="238">
        <v>14574.3</v>
      </c>
      <c r="F260" s="239"/>
      <c r="G260" s="240">
        <f>ROUND(E260*F260,2)</f>
        <v>0</v>
      </c>
      <c r="H260" s="239"/>
      <c r="I260" s="240">
        <f>ROUND(E260*H260,2)</f>
        <v>0</v>
      </c>
      <c r="J260" s="239"/>
      <c r="K260" s="240">
        <f>ROUND(E260*J260,2)</f>
        <v>0</v>
      </c>
      <c r="L260" s="240">
        <v>12</v>
      </c>
      <c r="M260" s="240">
        <f>G260*(1+L260/100)</f>
        <v>0</v>
      </c>
      <c r="N260" s="238">
        <v>8.1999999999999998E-4</v>
      </c>
      <c r="O260" s="238">
        <f>ROUND(E260*N260,2)</f>
        <v>11.95</v>
      </c>
      <c r="P260" s="238">
        <v>0</v>
      </c>
      <c r="Q260" s="238">
        <f>ROUND(E260*P260,2)</f>
        <v>0</v>
      </c>
      <c r="R260" s="240" t="s">
        <v>434</v>
      </c>
      <c r="S260" s="240" t="s">
        <v>153</v>
      </c>
      <c r="T260" s="241" t="s">
        <v>153</v>
      </c>
      <c r="U260" s="223">
        <v>6.0000000000000001E-3</v>
      </c>
      <c r="V260" s="223">
        <f>ROUND(E260*U260,2)</f>
        <v>87.45</v>
      </c>
      <c r="W260" s="223"/>
      <c r="X260" s="223" t="s">
        <v>154</v>
      </c>
      <c r="Y260" s="223" t="s">
        <v>155</v>
      </c>
      <c r="Z260" s="212"/>
      <c r="AA260" s="212"/>
      <c r="AB260" s="212"/>
      <c r="AC260" s="212"/>
      <c r="AD260" s="212"/>
      <c r="AE260" s="212"/>
      <c r="AF260" s="212"/>
      <c r="AG260" s="212" t="s">
        <v>170</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57" t="s">
        <v>435</v>
      </c>
      <c r="D261" s="242"/>
      <c r="E261" s="242"/>
      <c r="F261" s="242"/>
      <c r="G261" s="242"/>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158</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8" t="s">
        <v>440</v>
      </c>
      <c r="D262" s="225"/>
      <c r="E262" s="226">
        <v>14574.3</v>
      </c>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160</v>
      </c>
      <c r="AH262" s="212">
        <v>5</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35">
        <v>66</v>
      </c>
      <c r="B263" s="236" t="s">
        <v>441</v>
      </c>
      <c r="C263" s="256" t="s">
        <v>442</v>
      </c>
      <c r="D263" s="237" t="s">
        <v>151</v>
      </c>
      <c r="E263" s="238">
        <v>3643.5749999999998</v>
      </c>
      <c r="F263" s="239"/>
      <c r="G263" s="240">
        <f>ROUND(E263*F263,2)</f>
        <v>0</v>
      </c>
      <c r="H263" s="239"/>
      <c r="I263" s="240">
        <f>ROUND(E263*H263,2)</f>
        <v>0</v>
      </c>
      <c r="J263" s="239"/>
      <c r="K263" s="240">
        <f>ROUND(E263*J263,2)</f>
        <v>0</v>
      </c>
      <c r="L263" s="240">
        <v>12</v>
      </c>
      <c r="M263" s="240">
        <f>G263*(1+L263/100)</f>
        <v>0</v>
      </c>
      <c r="N263" s="238">
        <v>0</v>
      </c>
      <c r="O263" s="238">
        <f>ROUND(E263*N263,2)</f>
        <v>0</v>
      </c>
      <c r="P263" s="238">
        <v>0</v>
      </c>
      <c r="Q263" s="238">
        <f>ROUND(E263*P263,2)</f>
        <v>0</v>
      </c>
      <c r="R263" s="240" t="s">
        <v>434</v>
      </c>
      <c r="S263" s="240" t="s">
        <v>153</v>
      </c>
      <c r="T263" s="241" t="s">
        <v>153</v>
      </c>
      <c r="U263" s="223">
        <v>0.105</v>
      </c>
      <c r="V263" s="223">
        <f>ROUND(E263*U263,2)</f>
        <v>382.58</v>
      </c>
      <c r="W263" s="223"/>
      <c r="X263" s="223" t="s">
        <v>154</v>
      </c>
      <c r="Y263" s="223" t="s">
        <v>155</v>
      </c>
      <c r="Z263" s="212"/>
      <c r="AA263" s="212"/>
      <c r="AB263" s="212"/>
      <c r="AC263" s="212"/>
      <c r="AD263" s="212"/>
      <c r="AE263" s="212"/>
      <c r="AF263" s="212"/>
      <c r="AG263" s="212" t="s">
        <v>170</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8" t="s">
        <v>443</v>
      </c>
      <c r="D264" s="225"/>
      <c r="E264" s="226">
        <v>3643.5749999999998</v>
      </c>
      <c r="F264" s="223"/>
      <c r="G264" s="223"/>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160</v>
      </c>
      <c r="AH264" s="212">
        <v>5</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35">
        <v>67</v>
      </c>
      <c r="B265" s="236" t="s">
        <v>444</v>
      </c>
      <c r="C265" s="256" t="s">
        <v>445</v>
      </c>
      <c r="D265" s="237" t="s">
        <v>151</v>
      </c>
      <c r="E265" s="238">
        <v>3643.5749999999998</v>
      </c>
      <c r="F265" s="239"/>
      <c r="G265" s="240">
        <f>ROUND(E265*F265,2)</f>
        <v>0</v>
      </c>
      <c r="H265" s="239"/>
      <c r="I265" s="240">
        <f>ROUND(E265*H265,2)</f>
        <v>0</v>
      </c>
      <c r="J265" s="239"/>
      <c r="K265" s="240">
        <f>ROUND(E265*J265,2)</f>
        <v>0</v>
      </c>
      <c r="L265" s="240">
        <v>12</v>
      </c>
      <c r="M265" s="240">
        <f>G265*(1+L265/100)</f>
        <v>0</v>
      </c>
      <c r="N265" s="238">
        <v>0</v>
      </c>
      <c r="O265" s="238">
        <f>ROUND(E265*N265,2)</f>
        <v>0</v>
      </c>
      <c r="P265" s="238">
        <v>0</v>
      </c>
      <c r="Q265" s="238">
        <f>ROUND(E265*P265,2)</f>
        <v>0</v>
      </c>
      <c r="R265" s="240" t="s">
        <v>434</v>
      </c>
      <c r="S265" s="240" t="s">
        <v>153</v>
      </c>
      <c r="T265" s="241" t="s">
        <v>153</v>
      </c>
      <c r="U265" s="223">
        <v>3.0300000000000001E-2</v>
      </c>
      <c r="V265" s="223">
        <f>ROUND(E265*U265,2)</f>
        <v>110.4</v>
      </c>
      <c r="W265" s="223"/>
      <c r="X265" s="223" t="s">
        <v>154</v>
      </c>
      <c r="Y265" s="223" t="s">
        <v>155</v>
      </c>
      <c r="Z265" s="212"/>
      <c r="AA265" s="212"/>
      <c r="AB265" s="212"/>
      <c r="AC265" s="212"/>
      <c r="AD265" s="212"/>
      <c r="AE265" s="212"/>
      <c r="AF265" s="212"/>
      <c r="AG265" s="212" t="s">
        <v>170</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58" t="s">
        <v>443</v>
      </c>
      <c r="D266" s="225"/>
      <c r="E266" s="226">
        <v>3643.5749999999998</v>
      </c>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160</v>
      </c>
      <c r="AH266" s="212">
        <v>5</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1" x14ac:dyDescent="0.2">
      <c r="A267" s="235">
        <v>68</v>
      </c>
      <c r="B267" s="236" t="s">
        <v>446</v>
      </c>
      <c r="C267" s="256" t="s">
        <v>447</v>
      </c>
      <c r="D267" s="237" t="s">
        <v>151</v>
      </c>
      <c r="E267" s="238">
        <v>14574.3</v>
      </c>
      <c r="F267" s="239"/>
      <c r="G267" s="240">
        <f>ROUND(E267*F267,2)</f>
        <v>0</v>
      </c>
      <c r="H267" s="239"/>
      <c r="I267" s="240">
        <f>ROUND(E267*H267,2)</f>
        <v>0</v>
      </c>
      <c r="J267" s="239"/>
      <c r="K267" s="240">
        <f>ROUND(E267*J267,2)</f>
        <v>0</v>
      </c>
      <c r="L267" s="240">
        <v>12</v>
      </c>
      <c r="M267" s="240">
        <f>G267*(1+L267/100)</f>
        <v>0</v>
      </c>
      <c r="N267" s="238">
        <v>5.0000000000000002E-5</v>
      </c>
      <c r="O267" s="238">
        <f>ROUND(E267*N267,2)</f>
        <v>0.73</v>
      </c>
      <c r="P267" s="238">
        <v>0</v>
      </c>
      <c r="Q267" s="238">
        <f>ROUND(E267*P267,2)</f>
        <v>0</v>
      </c>
      <c r="R267" s="240" t="s">
        <v>434</v>
      </c>
      <c r="S267" s="240" t="s">
        <v>153</v>
      </c>
      <c r="T267" s="241" t="s">
        <v>153</v>
      </c>
      <c r="U267" s="223">
        <v>0</v>
      </c>
      <c r="V267" s="223">
        <f>ROUND(E267*U267,2)</f>
        <v>0</v>
      </c>
      <c r="W267" s="223"/>
      <c r="X267" s="223" t="s">
        <v>154</v>
      </c>
      <c r="Y267" s="223" t="s">
        <v>155</v>
      </c>
      <c r="Z267" s="212"/>
      <c r="AA267" s="212"/>
      <c r="AB267" s="212"/>
      <c r="AC267" s="212"/>
      <c r="AD267" s="212"/>
      <c r="AE267" s="212"/>
      <c r="AF267" s="212"/>
      <c r="AG267" s="212" t="s">
        <v>170</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8" t="s">
        <v>448</v>
      </c>
      <c r="D268" s="225"/>
      <c r="E268" s="226">
        <v>14574.3</v>
      </c>
      <c r="F268" s="223"/>
      <c r="G268" s="223"/>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160</v>
      </c>
      <c r="AH268" s="212">
        <v>5</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5">
        <v>69</v>
      </c>
      <c r="B269" s="236" t="s">
        <v>449</v>
      </c>
      <c r="C269" s="256" t="s">
        <v>450</v>
      </c>
      <c r="D269" s="237" t="s">
        <v>151</v>
      </c>
      <c r="E269" s="238">
        <v>3643.5749999999998</v>
      </c>
      <c r="F269" s="239"/>
      <c r="G269" s="240">
        <f>ROUND(E269*F269,2)</f>
        <v>0</v>
      </c>
      <c r="H269" s="239"/>
      <c r="I269" s="240">
        <f>ROUND(E269*H269,2)</f>
        <v>0</v>
      </c>
      <c r="J269" s="239"/>
      <c r="K269" s="240">
        <f>ROUND(E269*J269,2)</f>
        <v>0</v>
      </c>
      <c r="L269" s="240">
        <v>12</v>
      </c>
      <c r="M269" s="240">
        <f>G269*(1+L269/100)</f>
        <v>0</v>
      </c>
      <c r="N269" s="238">
        <v>0</v>
      </c>
      <c r="O269" s="238">
        <f>ROUND(E269*N269,2)</f>
        <v>0</v>
      </c>
      <c r="P269" s="238">
        <v>0</v>
      </c>
      <c r="Q269" s="238">
        <f>ROUND(E269*P269,2)</f>
        <v>0</v>
      </c>
      <c r="R269" s="240" t="s">
        <v>434</v>
      </c>
      <c r="S269" s="240" t="s">
        <v>153</v>
      </c>
      <c r="T269" s="241" t="s">
        <v>153</v>
      </c>
      <c r="U269" s="223">
        <v>1.7999999999999999E-2</v>
      </c>
      <c r="V269" s="223">
        <f>ROUND(E269*U269,2)</f>
        <v>65.58</v>
      </c>
      <c r="W269" s="223"/>
      <c r="X269" s="223" t="s">
        <v>154</v>
      </c>
      <c r="Y269" s="223" t="s">
        <v>155</v>
      </c>
      <c r="Z269" s="212"/>
      <c r="AA269" s="212"/>
      <c r="AB269" s="212"/>
      <c r="AC269" s="212"/>
      <c r="AD269" s="212"/>
      <c r="AE269" s="212"/>
      <c r="AF269" s="212"/>
      <c r="AG269" s="212" t="s">
        <v>170</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58" t="s">
        <v>451</v>
      </c>
      <c r="D270" s="225"/>
      <c r="E270" s="226">
        <v>3643.5749999999998</v>
      </c>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160</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5">
        <v>70</v>
      </c>
      <c r="B271" s="236" t="s">
        <v>452</v>
      </c>
      <c r="C271" s="256" t="s">
        <v>453</v>
      </c>
      <c r="D271" s="237" t="s">
        <v>255</v>
      </c>
      <c r="E271" s="238">
        <v>30</v>
      </c>
      <c r="F271" s="239"/>
      <c r="G271" s="240">
        <f>ROUND(E271*F271,2)</f>
        <v>0</v>
      </c>
      <c r="H271" s="239"/>
      <c r="I271" s="240">
        <f>ROUND(E271*H271,2)</f>
        <v>0</v>
      </c>
      <c r="J271" s="239"/>
      <c r="K271" s="240">
        <f>ROUND(E271*J271,2)</f>
        <v>0</v>
      </c>
      <c r="L271" s="240">
        <v>12</v>
      </c>
      <c r="M271" s="240">
        <f>G271*(1+L271/100)</f>
        <v>0</v>
      </c>
      <c r="N271" s="238">
        <v>2.3720000000000001E-2</v>
      </c>
      <c r="O271" s="238">
        <f>ROUND(E271*N271,2)</f>
        <v>0.71</v>
      </c>
      <c r="P271" s="238">
        <v>0</v>
      </c>
      <c r="Q271" s="238">
        <f>ROUND(E271*P271,2)</f>
        <v>0</v>
      </c>
      <c r="R271" s="240" t="s">
        <v>434</v>
      </c>
      <c r="S271" s="240" t="s">
        <v>153</v>
      </c>
      <c r="T271" s="241" t="s">
        <v>153</v>
      </c>
      <c r="U271" s="223">
        <v>0.23899999999999999</v>
      </c>
      <c r="V271" s="223">
        <f>ROUND(E271*U271,2)</f>
        <v>7.17</v>
      </c>
      <c r="W271" s="223"/>
      <c r="X271" s="223" t="s">
        <v>154</v>
      </c>
      <c r="Y271" s="223" t="s">
        <v>155</v>
      </c>
      <c r="Z271" s="212"/>
      <c r="AA271" s="212"/>
      <c r="AB271" s="212"/>
      <c r="AC271" s="212"/>
      <c r="AD271" s="212"/>
      <c r="AE271" s="212"/>
      <c r="AF271" s="212"/>
      <c r="AG271" s="212" t="s">
        <v>170</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8" t="s">
        <v>454</v>
      </c>
      <c r="D272" s="225"/>
      <c r="E272" s="226">
        <v>30</v>
      </c>
      <c r="F272" s="223"/>
      <c r="G272" s="223"/>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160</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35">
        <v>71</v>
      </c>
      <c r="B273" s="236" t="s">
        <v>455</v>
      </c>
      <c r="C273" s="256" t="s">
        <v>456</v>
      </c>
      <c r="D273" s="237" t="s">
        <v>255</v>
      </c>
      <c r="E273" s="238">
        <v>120</v>
      </c>
      <c r="F273" s="239"/>
      <c r="G273" s="240">
        <f>ROUND(E273*F273,2)</f>
        <v>0</v>
      </c>
      <c r="H273" s="239"/>
      <c r="I273" s="240">
        <f>ROUND(E273*H273,2)</f>
        <v>0</v>
      </c>
      <c r="J273" s="239"/>
      <c r="K273" s="240">
        <f>ROUND(E273*J273,2)</f>
        <v>0</v>
      </c>
      <c r="L273" s="240">
        <v>12</v>
      </c>
      <c r="M273" s="240">
        <f>G273*(1+L273/100)</f>
        <v>0</v>
      </c>
      <c r="N273" s="238">
        <v>2.2499999999999998E-3</v>
      </c>
      <c r="O273" s="238">
        <f>ROUND(E273*N273,2)</f>
        <v>0.27</v>
      </c>
      <c r="P273" s="238">
        <v>0</v>
      </c>
      <c r="Q273" s="238">
        <f>ROUND(E273*P273,2)</f>
        <v>0</v>
      </c>
      <c r="R273" s="240" t="s">
        <v>434</v>
      </c>
      <c r="S273" s="240" t="s">
        <v>153</v>
      </c>
      <c r="T273" s="241" t="s">
        <v>153</v>
      </c>
      <c r="U273" s="223">
        <v>0.01</v>
      </c>
      <c r="V273" s="223">
        <f>ROUND(E273*U273,2)</f>
        <v>1.2</v>
      </c>
      <c r="W273" s="223"/>
      <c r="X273" s="223" t="s">
        <v>154</v>
      </c>
      <c r="Y273" s="223" t="s">
        <v>155</v>
      </c>
      <c r="Z273" s="212"/>
      <c r="AA273" s="212"/>
      <c r="AB273" s="212"/>
      <c r="AC273" s="212"/>
      <c r="AD273" s="212"/>
      <c r="AE273" s="212"/>
      <c r="AF273" s="212"/>
      <c r="AG273" s="212" t="s">
        <v>170</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8" t="s">
        <v>457</v>
      </c>
      <c r="D274" s="225"/>
      <c r="E274" s="226">
        <v>120</v>
      </c>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160</v>
      </c>
      <c r="AH274" s="212">
        <v>5</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5">
        <v>72</v>
      </c>
      <c r="B275" s="236" t="s">
        <v>458</v>
      </c>
      <c r="C275" s="256" t="s">
        <v>459</v>
      </c>
      <c r="D275" s="237" t="s">
        <v>255</v>
      </c>
      <c r="E275" s="238">
        <v>30</v>
      </c>
      <c r="F275" s="239"/>
      <c r="G275" s="240">
        <f>ROUND(E275*F275,2)</f>
        <v>0</v>
      </c>
      <c r="H275" s="239"/>
      <c r="I275" s="240">
        <f>ROUND(E275*H275,2)</f>
        <v>0</v>
      </c>
      <c r="J275" s="239"/>
      <c r="K275" s="240">
        <f>ROUND(E275*J275,2)</f>
        <v>0</v>
      </c>
      <c r="L275" s="240">
        <v>12</v>
      </c>
      <c r="M275" s="240">
        <f>G275*(1+L275/100)</f>
        <v>0</v>
      </c>
      <c r="N275" s="238">
        <v>0</v>
      </c>
      <c r="O275" s="238">
        <f>ROUND(E275*N275,2)</f>
        <v>0</v>
      </c>
      <c r="P275" s="238">
        <v>0</v>
      </c>
      <c r="Q275" s="238">
        <f>ROUND(E275*P275,2)</f>
        <v>0</v>
      </c>
      <c r="R275" s="240" t="s">
        <v>434</v>
      </c>
      <c r="S275" s="240" t="s">
        <v>153</v>
      </c>
      <c r="T275" s="241" t="s">
        <v>153</v>
      </c>
      <c r="U275" s="223">
        <v>0.154</v>
      </c>
      <c r="V275" s="223">
        <f>ROUND(E275*U275,2)</f>
        <v>4.62</v>
      </c>
      <c r="W275" s="223"/>
      <c r="X275" s="223" t="s">
        <v>154</v>
      </c>
      <c r="Y275" s="223" t="s">
        <v>155</v>
      </c>
      <c r="Z275" s="212"/>
      <c r="AA275" s="212"/>
      <c r="AB275" s="212"/>
      <c r="AC275" s="212"/>
      <c r="AD275" s="212"/>
      <c r="AE275" s="212"/>
      <c r="AF275" s="212"/>
      <c r="AG275" s="212" t="s">
        <v>170</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7" t="s">
        <v>460</v>
      </c>
      <c r="D276" s="242"/>
      <c r="E276" s="242"/>
      <c r="F276" s="242"/>
      <c r="G276" s="242"/>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158</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58" t="s">
        <v>461</v>
      </c>
      <c r="D277" s="225"/>
      <c r="E277" s="226">
        <v>30</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160</v>
      </c>
      <c r="AH277" s="212">
        <v>5</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x14ac:dyDescent="0.2">
      <c r="A278" s="228" t="s">
        <v>147</v>
      </c>
      <c r="B278" s="229" t="s">
        <v>79</v>
      </c>
      <c r="C278" s="255" t="s">
        <v>80</v>
      </c>
      <c r="D278" s="230"/>
      <c r="E278" s="231"/>
      <c r="F278" s="232"/>
      <c r="G278" s="232">
        <f>SUMIF(AG279:AG296,"&lt;&gt;NOR",G279:G296)</f>
        <v>0</v>
      </c>
      <c r="H278" s="232"/>
      <c r="I278" s="232">
        <f>SUM(I279:I296)</f>
        <v>0</v>
      </c>
      <c r="J278" s="232"/>
      <c r="K278" s="232">
        <f>SUM(K279:K296)</f>
        <v>0</v>
      </c>
      <c r="L278" s="232"/>
      <c r="M278" s="232">
        <f>SUM(M279:M296)</f>
        <v>0</v>
      </c>
      <c r="N278" s="231"/>
      <c r="O278" s="231">
        <f>SUM(O279:O296)</f>
        <v>0.03</v>
      </c>
      <c r="P278" s="231"/>
      <c r="Q278" s="231">
        <f>SUM(Q279:Q296)</f>
        <v>0</v>
      </c>
      <c r="R278" s="232"/>
      <c r="S278" s="232"/>
      <c r="T278" s="233"/>
      <c r="U278" s="227"/>
      <c r="V278" s="227">
        <f>SUM(V279:V296)</f>
        <v>228.5</v>
      </c>
      <c r="W278" s="227"/>
      <c r="X278" s="227"/>
      <c r="Y278" s="227"/>
      <c r="AG278" t="s">
        <v>148</v>
      </c>
    </row>
    <row r="279" spans="1:60" ht="56.25" outlineLevel="1" x14ac:dyDescent="0.2">
      <c r="A279" s="235">
        <v>73</v>
      </c>
      <c r="B279" s="236" t="s">
        <v>462</v>
      </c>
      <c r="C279" s="256" t="s">
        <v>463</v>
      </c>
      <c r="D279" s="237" t="s">
        <v>151</v>
      </c>
      <c r="E279" s="238">
        <v>707.43</v>
      </c>
      <c r="F279" s="239"/>
      <c r="G279" s="240">
        <f>ROUND(E279*F279,2)</f>
        <v>0</v>
      </c>
      <c r="H279" s="239"/>
      <c r="I279" s="240">
        <f>ROUND(E279*H279,2)</f>
        <v>0</v>
      </c>
      <c r="J279" s="239"/>
      <c r="K279" s="240">
        <f>ROUND(E279*J279,2)</f>
        <v>0</v>
      </c>
      <c r="L279" s="240">
        <v>12</v>
      </c>
      <c r="M279" s="240">
        <f>G279*(1+L279/100)</f>
        <v>0</v>
      </c>
      <c r="N279" s="238">
        <v>4.0000000000000003E-5</v>
      </c>
      <c r="O279" s="238">
        <f>ROUND(E279*N279,2)</f>
        <v>0.03</v>
      </c>
      <c r="P279" s="238">
        <v>0</v>
      </c>
      <c r="Q279" s="238">
        <f>ROUND(E279*P279,2)</f>
        <v>0</v>
      </c>
      <c r="R279" s="240" t="s">
        <v>241</v>
      </c>
      <c r="S279" s="240" t="s">
        <v>153</v>
      </c>
      <c r="T279" s="241" t="s">
        <v>153</v>
      </c>
      <c r="U279" s="223">
        <v>0.308</v>
      </c>
      <c r="V279" s="223">
        <f>ROUND(E279*U279,2)</f>
        <v>217.89</v>
      </c>
      <c r="W279" s="223"/>
      <c r="X279" s="223" t="s">
        <v>154</v>
      </c>
      <c r="Y279" s="223" t="s">
        <v>155</v>
      </c>
      <c r="Z279" s="212"/>
      <c r="AA279" s="212"/>
      <c r="AB279" s="212"/>
      <c r="AC279" s="212"/>
      <c r="AD279" s="212"/>
      <c r="AE279" s="212"/>
      <c r="AF279" s="212"/>
      <c r="AG279" s="212" t="s">
        <v>170</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58" t="s">
        <v>261</v>
      </c>
      <c r="D280" s="225"/>
      <c r="E280" s="226">
        <v>607.95000000000005</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160</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8" t="s">
        <v>464</v>
      </c>
      <c r="D281" s="225"/>
      <c r="E281" s="226">
        <v>99.48</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160</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5">
        <v>74</v>
      </c>
      <c r="B282" s="236" t="s">
        <v>465</v>
      </c>
      <c r="C282" s="256" t="s">
        <v>466</v>
      </c>
      <c r="D282" s="237" t="s">
        <v>151</v>
      </c>
      <c r="E282" s="238">
        <v>707.43</v>
      </c>
      <c r="F282" s="239"/>
      <c r="G282" s="240">
        <f>ROUND(E282*F282,2)</f>
        <v>0</v>
      </c>
      <c r="H282" s="239"/>
      <c r="I282" s="240">
        <f>ROUND(E282*H282,2)</f>
        <v>0</v>
      </c>
      <c r="J282" s="239"/>
      <c r="K282" s="240">
        <f>ROUND(E282*J282,2)</f>
        <v>0</v>
      </c>
      <c r="L282" s="240">
        <v>12</v>
      </c>
      <c r="M282" s="240">
        <f>G282*(1+L282/100)</f>
        <v>0</v>
      </c>
      <c r="N282" s="238">
        <v>0</v>
      </c>
      <c r="O282" s="238">
        <f>ROUND(E282*N282,2)</f>
        <v>0</v>
      </c>
      <c r="P282" s="238">
        <v>0</v>
      </c>
      <c r="Q282" s="238">
        <f>ROUND(E282*P282,2)</f>
        <v>0</v>
      </c>
      <c r="R282" s="240" t="s">
        <v>213</v>
      </c>
      <c r="S282" s="240" t="s">
        <v>153</v>
      </c>
      <c r="T282" s="241" t="s">
        <v>153</v>
      </c>
      <c r="U282" s="223">
        <v>1.4999999999999999E-2</v>
      </c>
      <c r="V282" s="223">
        <f>ROUND(E282*U282,2)</f>
        <v>10.61</v>
      </c>
      <c r="W282" s="223"/>
      <c r="X282" s="223" t="s">
        <v>154</v>
      </c>
      <c r="Y282" s="223" t="s">
        <v>155</v>
      </c>
      <c r="Z282" s="212"/>
      <c r="AA282" s="212"/>
      <c r="AB282" s="212"/>
      <c r="AC282" s="212"/>
      <c r="AD282" s="212"/>
      <c r="AE282" s="212"/>
      <c r="AF282" s="212"/>
      <c r="AG282" s="212" t="s">
        <v>170</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58" t="s">
        <v>467</v>
      </c>
      <c r="D283" s="225"/>
      <c r="E283" s="226">
        <v>707.43</v>
      </c>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160</v>
      </c>
      <c r="AH283" s="212">
        <v>5</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35">
        <v>75</v>
      </c>
      <c r="B284" s="236" t="s">
        <v>468</v>
      </c>
      <c r="C284" s="256" t="s">
        <v>469</v>
      </c>
      <c r="D284" s="237" t="s">
        <v>212</v>
      </c>
      <c r="E284" s="238">
        <v>4</v>
      </c>
      <c r="F284" s="239"/>
      <c r="G284" s="240">
        <f>ROUND(E284*F284,2)</f>
        <v>0</v>
      </c>
      <c r="H284" s="239"/>
      <c r="I284" s="240">
        <f>ROUND(E284*H284,2)</f>
        <v>0</v>
      </c>
      <c r="J284" s="239"/>
      <c r="K284" s="240">
        <f>ROUND(E284*J284,2)</f>
        <v>0</v>
      </c>
      <c r="L284" s="240">
        <v>12</v>
      </c>
      <c r="M284" s="240">
        <f>G284*(1+L284/100)</f>
        <v>0</v>
      </c>
      <c r="N284" s="238">
        <v>0</v>
      </c>
      <c r="O284" s="238">
        <f>ROUND(E284*N284,2)</f>
        <v>0</v>
      </c>
      <c r="P284" s="238">
        <v>0</v>
      </c>
      <c r="Q284" s="238">
        <f>ROUND(E284*P284,2)</f>
        <v>0</v>
      </c>
      <c r="R284" s="240"/>
      <c r="S284" s="240" t="s">
        <v>224</v>
      </c>
      <c r="T284" s="241" t="s">
        <v>225</v>
      </c>
      <c r="U284" s="223">
        <v>0</v>
      </c>
      <c r="V284" s="223">
        <f>ROUND(E284*U284,2)</f>
        <v>0</v>
      </c>
      <c r="W284" s="223"/>
      <c r="X284" s="223" t="s">
        <v>154</v>
      </c>
      <c r="Y284" s="223" t="s">
        <v>155</v>
      </c>
      <c r="Z284" s="212"/>
      <c r="AA284" s="212"/>
      <c r="AB284" s="212"/>
      <c r="AC284" s="212"/>
      <c r="AD284" s="212"/>
      <c r="AE284" s="212"/>
      <c r="AF284" s="212"/>
      <c r="AG284" s="212" t="s">
        <v>170</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61" t="s">
        <v>470</v>
      </c>
      <c r="D285" s="252"/>
      <c r="E285" s="252"/>
      <c r="F285" s="252"/>
      <c r="G285" s="252"/>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244</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60" t="s">
        <v>949</v>
      </c>
      <c r="D286" s="251"/>
      <c r="E286" s="251"/>
      <c r="F286" s="251"/>
      <c r="G286" s="251"/>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244</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60" t="s">
        <v>950</v>
      </c>
      <c r="D287" s="251"/>
      <c r="E287" s="251"/>
      <c r="F287" s="251"/>
      <c r="G287" s="251"/>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244</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60" t="s">
        <v>471</v>
      </c>
      <c r="D288" s="251"/>
      <c r="E288" s="251"/>
      <c r="F288" s="251"/>
      <c r="G288" s="251"/>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244</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35">
        <v>76</v>
      </c>
      <c r="B289" s="236" t="s">
        <v>472</v>
      </c>
      <c r="C289" s="256" t="s">
        <v>473</v>
      </c>
      <c r="D289" s="237" t="s">
        <v>212</v>
      </c>
      <c r="E289" s="238">
        <v>1</v>
      </c>
      <c r="F289" s="239"/>
      <c r="G289" s="240">
        <f>ROUND(E289*F289,2)</f>
        <v>0</v>
      </c>
      <c r="H289" s="239"/>
      <c r="I289" s="240">
        <f>ROUND(E289*H289,2)</f>
        <v>0</v>
      </c>
      <c r="J289" s="239"/>
      <c r="K289" s="240">
        <f>ROUND(E289*J289,2)</f>
        <v>0</v>
      </c>
      <c r="L289" s="240">
        <v>12</v>
      </c>
      <c r="M289" s="240">
        <f>G289*(1+L289/100)</f>
        <v>0</v>
      </c>
      <c r="N289" s="238">
        <v>0</v>
      </c>
      <c r="O289" s="238">
        <f>ROUND(E289*N289,2)</f>
        <v>0</v>
      </c>
      <c r="P289" s="238">
        <v>0</v>
      </c>
      <c r="Q289" s="238">
        <f>ROUND(E289*P289,2)</f>
        <v>0</v>
      </c>
      <c r="R289" s="240"/>
      <c r="S289" s="240" t="s">
        <v>224</v>
      </c>
      <c r="T289" s="241" t="s">
        <v>225</v>
      </c>
      <c r="U289" s="223">
        <v>0</v>
      </c>
      <c r="V289" s="223">
        <f>ROUND(E289*U289,2)</f>
        <v>0</v>
      </c>
      <c r="W289" s="223"/>
      <c r="X289" s="223" t="s">
        <v>154</v>
      </c>
      <c r="Y289" s="223" t="s">
        <v>155</v>
      </c>
      <c r="Z289" s="212"/>
      <c r="AA289" s="212"/>
      <c r="AB289" s="212"/>
      <c r="AC289" s="212"/>
      <c r="AD289" s="212"/>
      <c r="AE289" s="212"/>
      <c r="AF289" s="212"/>
      <c r="AG289" s="212" t="s">
        <v>170</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61" t="s">
        <v>951</v>
      </c>
      <c r="D290" s="252"/>
      <c r="E290" s="252"/>
      <c r="F290" s="252"/>
      <c r="G290" s="252"/>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244</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60" t="s">
        <v>950</v>
      </c>
      <c r="D291" s="251"/>
      <c r="E291" s="251"/>
      <c r="F291" s="251"/>
      <c r="G291" s="251"/>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244</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60" t="s">
        <v>471</v>
      </c>
      <c r="D292" s="251"/>
      <c r="E292" s="251"/>
      <c r="F292" s="251"/>
      <c r="G292" s="251"/>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244</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1" x14ac:dyDescent="0.2">
      <c r="A293" s="244">
        <v>77</v>
      </c>
      <c r="B293" s="245" t="s">
        <v>474</v>
      </c>
      <c r="C293" s="259" t="s">
        <v>475</v>
      </c>
      <c r="D293" s="246" t="s">
        <v>476</v>
      </c>
      <c r="E293" s="247">
        <v>3</v>
      </c>
      <c r="F293" s="248"/>
      <c r="G293" s="249">
        <f>ROUND(E293*F293,2)</f>
        <v>0</v>
      </c>
      <c r="H293" s="248"/>
      <c r="I293" s="249">
        <f>ROUND(E293*H293,2)</f>
        <v>0</v>
      </c>
      <c r="J293" s="248"/>
      <c r="K293" s="249">
        <f>ROUND(E293*J293,2)</f>
        <v>0</v>
      </c>
      <c r="L293" s="249">
        <v>12</v>
      </c>
      <c r="M293" s="249">
        <f>G293*(1+L293/100)</f>
        <v>0</v>
      </c>
      <c r="N293" s="247">
        <v>0</v>
      </c>
      <c r="O293" s="247">
        <f>ROUND(E293*N293,2)</f>
        <v>0</v>
      </c>
      <c r="P293" s="247">
        <v>0</v>
      </c>
      <c r="Q293" s="247">
        <f>ROUND(E293*P293,2)</f>
        <v>0</v>
      </c>
      <c r="R293" s="249"/>
      <c r="S293" s="249" t="s">
        <v>224</v>
      </c>
      <c r="T293" s="250" t="s">
        <v>225</v>
      </c>
      <c r="U293" s="223">
        <v>0</v>
      </c>
      <c r="V293" s="223">
        <f>ROUND(E293*U293,2)</f>
        <v>0</v>
      </c>
      <c r="W293" s="223"/>
      <c r="X293" s="223" t="s">
        <v>154</v>
      </c>
      <c r="Y293" s="223" t="s">
        <v>155</v>
      </c>
      <c r="Z293" s="212"/>
      <c r="AA293" s="212"/>
      <c r="AB293" s="212"/>
      <c r="AC293" s="212"/>
      <c r="AD293" s="212"/>
      <c r="AE293" s="212"/>
      <c r="AF293" s="212"/>
      <c r="AG293" s="212" t="s">
        <v>170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1" x14ac:dyDescent="0.2">
      <c r="A294" s="235">
        <v>78</v>
      </c>
      <c r="B294" s="236" t="s">
        <v>477</v>
      </c>
      <c r="C294" s="256" t="s">
        <v>478</v>
      </c>
      <c r="D294" s="237" t="s">
        <v>476</v>
      </c>
      <c r="E294" s="238">
        <v>260.10000000000002</v>
      </c>
      <c r="F294" s="239"/>
      <c r="G294" s="240">
        <f>ROUND(E294*F294,2)</f>
        <v>0</v>
      </c>
      <c r="H294" s="239"/>
      <c r="I294" s="240">
        <f>ROUND(E294*H294,2)</f>
        <v>0</v>
      </c>
      <c r="J294" s="239"/>
      <c r="K294" s="240">
        <f>ROUND(E294*J294,2)</f>
        <v>0</v>
      </c>
      <c r="L294" s="240">
        <v>12</v>
      </c>
      <c r="M294" s="240">
        <f>G294*(1+L294/100)</f>
        <v>0</v>
      </c>
      <c r="N294" s="238">
        <v>0</v>
      </c>
      <c r="O294" s="238">
        <f>ROUND(E294*N294,2)</f>
        <v>0</v>
      </c>
      <c r="P294" s="238">
        <v>0</v>
      </c>
      <c r="Q294" s="238">
        <f>ROUND(E294*P294,2)</f>
        <v>0</v>
      </c>
      <c r="R294" s="240"/>
      <c r="S294" s="240" t="s">
        <v>224</v>
      </c>
      <c r="T294" s="241" t="s">
        <v>225</v>
      </c>
      <c r="U294" s="223">
        <v>0</v>
      </c>
      <c r="V294" s="223">
        <f>ROUND(E294*U294,2)</f>
        <v>0</v>
      </c>
      <c r="W294" s="223"/>
      <c r="X294" s="223" t="s">
        <v>154</v>
      </c>
      <c r="Y294" s="223" t="s">
        <v>155</v>
      </c>
      <c r="Z294" s="212"/>
      <c r="AA294" s="212"/>
      <c r="AB294" s="212"/>
      <c r="AC294" s="212"/>
      <c r="AD294" s="212"/>
      <c r="AE294" s="212"/>
      <c r="AF294" s="212"/>
      <c r="AG294" s="212" t="s">
        <v>170</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8" t="s">
        <v>479</v>
      </c>
      <c r="D295" s="225"/>
      <c r="E295" s="226">
        <v>248.70400000000001</v>
      </c>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160</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8" t="s">
        <v>480</v>
      </c>
      <c r="D296" s="225"/>
      <c r="E296" s="226">
        <v>11.396000000000001</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160</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x14ac:dyDescent="0.2">
      <c r="A297" s="228" t="s">
        <v>147</v>
      </c>
      <c r="B297" s="229" t="s">
        <v>81</v>
      </c>
      <c r="C297" s="255" t="s">
        <v>82</v>
      </c>
      <c r="D297" s="230"/>
      <c r="E297" s="231"/>
      <c r="F297" s="232"/>
      <c r="G297" s="232">
        <f>SUMIF(AG298:AG338,"&lt;&gt;NOR",G298:G338)</f>
        <v>0</v>
      </c>
      <c r="H297" s="232"/>
      <c r="I297" s="232">
        <f>SUM(I298:I338)</f>
        <v>0</v>
      </c>
      <c r="J297" s="232"/>
      <c r="K297" s="232">
        <f>SUM(K298:K338)</f>
        <v>0</v>
      </c>
      <c r="L297" s="232"/>
      <c r="M297" s="232">
        <f>SUM(M298:M338)</f>
        <v>0</v>
      </c>
      <c r="N297" s="231"/>
      <c r="O297" s="231">
        <f>SUM(O298:O338)</f>
        <v>0.08</v>
      </c>
      <c r="P297" s="231"/>
      <c r="Q297" s="231">
        <f>SUM(Q298:Q338)</f>
        <v>141</v>
      </c>
      <c r="R297" s="232"/>
      <c r="S297" s="232"/>
      <c r="T297" s="233"/>
      <c r="U297" s="227"/>
      <c r="V297" s="227">
        <f>SUM(V298:V338)</f>
        <v>1114.6000000000001</v>
      </c>
      <c r="W297" s="227"/>
      <c r="X297" s="227"/>
      <c r="Y297" s="227"/>
      <c r="AG297" t="s">
        <v>148</v>
      </c>
    </row>
    <row r="298" spans="1:60" outlineLevel="1" x14ac:dyDescent="0.2">
      <c r="A298" s="235">
        <v>79</v>
      </c>
      <c r="B298" s="236" t="s">
        <v>481</v>
      </c>
      <c r="C298" s="256" t="s">
        <v>482</v>
      </c>
      <c r="D298" s="237" t="s">
        <v>151</v>
      </c>
      <c r="E298" s="238">
        <v>1.9389000000000001</v>
      </c>
      <c r="F298" s="239"/>
      <c r="G298" s="240">
        <f>ROUND(E298*F298,2)</f>
        <v>0</v>
      </c>
      <c r="H298" s="239"/>
      <c r="I298" s="240">
        <f>ROUND(E298*H298,2)</f>
        <v>0</v>
      </c>
      <c r="J298" s="239"/>
      <c r="K298" s="240">
        <f>ROUND(E298*J298,2)</f>
        <v>0</v>
      </c>
      <c r="L298" s="240">
        <v>12</v>
      </c>
      <c r="M298" s="240">
        <f>G298*(1+L298/100)</f>
        <v>0</v>
      </c>
      <c r="N298" s="238">
        <v>6.7000000000000002E-4</v>
      </c>
      <c r="O298" s="238">
        <f>ROUND(E298*N298,2)</f>
        <v>0</v>
      </c>
      <c r="P298" s="238">
        <v>8.2000000000000003E-2</v>
      </c>
      <c r="Q298" s="238">
        <f>ROUND(E298*P298,2)</f>
        <v>0.16</v>
      </c>
      <c r="R298" s="240" t="s">
        <v>483</v>
      </c>
      <c r="S298" s="240" t="s">
        <v>153</v>
      </c>
      <c r="T298" s="241" t="s">
        <v>153</v>
      </c>
      <c r="U298" s="223">
        <v>0.6</v>
      </c>
      <c r="V298" s="223">
        <f>ROUND(E298*U298,2)</f>
        <v>1.1599999999999999</v>
      </c>
      <c r="W298" s="223"/>
      <c r="X298" s="223" t="s">
        <v>154</v>
      </c>
      <c r="Y298" s="223" t="s">
        <v>155</v>
      </c>
      <c r="Z298" s="212"/>
      <c r="AA298" s="212"/>
      <c r="AB298" s="212"/>
      <c r="AC298" s="212"/>
      <c r="AD298" s="212"/>
      <c r="AE298" s="212"/>
      <c r="AF298" s="212"/>
      <c r="AG298" s="212" t="s">
        <v>156</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ht="22.5" outlineLevel="2" x14ac:dyDescent="0.2">
      <c r="A299" s="219"/>
      <c r="B299" s="220"/>
      <c r="C299" s="257" t="s">
        <v>484</v>
      </c>
      <c r="D299" s="242"/>
      <c r="E299" s="242"/>
      <c r="F299" s="242"/>
      <c r="G299" s="242"/>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158</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43" t="str">
        <f>C299</f>
        <v>nebo vybourání otvorů jakýchkoliv rozměrů, včetně pomocného lešení o výšce podlahy do 1900 mm a pro zatížení do 1,5 kPa  (150 kg/m2),</v>
      </c>
      <c r="BB299" s="212"/>
      <c r="BC299" s="212"/>
      <c r="BD299" s="212"/>
      <c r="BE299" s="212"/>
      <c r="BF299" s="212"/>
      <c r="BG299" s="212"/>
      <c r="BH299" s="212"/>
    </row>
    <row r="300" spans="1:60" outlineLevel="2" x14ac:dyDescent="0.2">
      <c r="A300" s="219"/>
      <c r="B300" s="220"/>
      <c r="C300" s="258" t="s">
        <v>485</v>
      </c>
      <c r="D300" s="225"/>
      <c r="E300" s="226">
        <v>1.9389000000000001</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160</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22.5" outlineLevel="1" x14ac:dyDescent="0.2">
      <c r="A301" s="235">
        <v>80</v>
      </c>
      <c r="B301" s="236" t="s">
        <v>486</v>
      </c>
      <c r="C301" s="256" t="s">
        <v>487</v>
      </c>
      <c r="D301" s="237" t="s">
        <v>163</v>
      </c>
      <c r="E301" s="238">
        <v>12.979200000000001</v>
      </c>
      <c r="F301" s="239"/>
      <c r="G301" s="240">
        <f>ROUND(E301*F301,2)</f>
        <v>0</v>
      </c>
      <c r="H301" s="239"/>
      <c r="I301" s="240">
        <f>ROUND(E301*H301,2)</f>
        <v>0</v>
      </c>
      <c r="J301" s="239"/>
      <c r="K301" s="240">
        <f>ROUND(E301*J301,2)</f>
        <v>0</v>
      </c>
      <c r="L301" s="240">
        <v>12</v>
      </c>
      <c r="M301" s="240">
        <f>G301*(1+L301/100)</f>
        <v>0</v>
      </c>
      <c r="N301" s="238">
        <v>0</v>
      </c>
      <c r="O301" s="238">
        <f>ROUND(E301*N301,2)</f>
        <v>0</v>
      </c>
      <c r="P301" s="238">
        <v>2.2000000000000002</v>
      </c>
      <c r="Q301" s="238">
        <f>ROUND(E301*P301,2)</f>
        <v>28.55</v>
      </c>
      <c r="R301" s="240" t="s">
        <v>483</v>
      </c>
      <c r="S301" s="240" t="s">
        <v>153</v>
      </c>
      <c r="T301" s="241" t="s">
        <v>153</v>
      </c>
      <c r="U301" s="223">
        <v>13.24</v>
      </c>
      <c r="V301" s="223">
        <f>ROUND(E301*U301,2)</f>
        <v>171.84</v>
      </c>
      <c r="W301" s="223"/>
      <c r="X301" s="223" t="s">
        <v>154</v>
      </c>
      <c r="Y301" s="223" t="s">
        <v>155</v>
      </c>
      <c r="Z301" s="212"/>
      <c r="AA301" s="212"/>
      <c r="AB301" s="212"/>
      <c r="AC301" s="212"/>
      <c r="AD301" s="212"/>
      <c r="AE301" s="212"/>
      <c r="AF301" s="212"/>
      <c r="AG301" s="212" t="s">
        <v>156</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58" t="s">
        <v>488</v>
      </c>
      <c r="D302" s="225"/>
      <c r="E302" s="226">
        <v>12.979200000000001</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160</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35">
        <v>81</v>
      </c>
      <c r="B303" s="236" t="s">
        <v>489</v>
      </c>
      <c r="C303" s="256" t="s">
        <v>490</v>
      </c>
      <c r="D303" s="237" t="s">
        <v>151</v>
      </c>
      <c r="E303" s="238">
        <v>259.584</v>
      </c>
      <c r="F303" s="239"/>
      <c r="G303" s="240">
        <f>ROUND(E303*F303,2)</f>
        <v>0</v>
      </c>
      <c r="H303" s="239"/>
      <c r="I303" s="240">
        <f>ROUND(E303*H303,2)</f>
        <v>0</v>
      </c>
      <c r="J303" s="239"/>
      <c r="K303" s="240">
        <f>ROUND(E303*J303,2)</f>
        <v>0</v>
      </c>
      <c r="L303" s="240">
        <v>12</v>
      </c>
      <c r="M303" s="240">
        <f>G303*(1+L303/100)</f>
        <v>0</v>
      </c>
      <c r="N303" s="238">
        <v>0</v>
      </c>
      <c r="O303" s="238">
        <f>ROUND(E303*N303,2)</f>
        <v>0</v>
      </c>
      <c r="P303" s="238">
        <v>0.02</v>
      </c>
      <c r="Q303" s="238">
        <f>ROUND(E303*P303,2)</f>
        <v>5.19</v>
      </c>
      <c r="R303" s="240" t="s">
        <v>483</v>
      </c>
      <c r="S303" s="240" t="s">
        <v>153</v>
      </c>
      <c r="T303" s="241" t="s">
        <v>153</v>
      </c>
      <c r="U303" s="223">
        <v>0.24</v>
      </c>
      <c r="V303" s="223">
        <f>ROUND(E303*U303,2)</f>
        <v>62.3</v>
      </c>
      <c r="W303" s="223"/>
      <c r="X303" s="223" t="s">
        <v>154</v>
      </c>
      <c r="Y303" s="223" t="s">
        <v>155</v>
      </c>
      <c r="Z303" s="212"/>
      <c r="AA303" s="212"/>
      <c r="AB303" s="212"/>
      <c r="AC303" s="212"/>
      <c r="AD303" s="212"/>
      <c r="AE303" s="212"/>
      <c r="AF303" s="212"/>
      <c r="AG303" s="212" t="s">
        <v>156</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57" t="s">
        <v>491</v>
      </c>
      <c r="D304" s="242"/>
      <c r="E304" s="242"/>
      <c r="F304" s="242"/>
      <c r="G304" s="242"/>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158</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58" t="s">
        <v>416</v>
      </c>
      <c r="D305" s="225"/>
      <c r="E305" s="226">
        <v>259.584</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160</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5">
        <v>82</v>
      </c>
      <c r="B306" s="236" t="s">
        <v>492</v>
      </c>
      <c r="C306" s="256" t="s">
        <v>493</v>
      </c>
      <c r="D306" s="237" t="s">
        <v>255</v>
      </c>
      <c r="E306" s="238">
        <v>447.72</v>
      </c>
      <c r="F306" s="239"/>
      <c r="G306" s="240">
        <f>ROUND(E306*F306,2)</f>
        <v>0</v>
      </c>
      <c r="H306" s="239"/>
      <c r="I306" s="240">
        <f>ROUND(E306*H306,2)</f>
        <v>0</v>
      </c>
      <c r="J306" s="239"/>
      <c r="K306" s="240">
        <f>ROUND(E306*J306,2)</f>
        <v>0</v>
      </c>
      <c r="L306" s="240">
        <v>12</v>
      </c>
      <c r="M306" s="240">
        <f>G306*(1+L306/100)</f>
        <v>0</v>
      </c>
      <c r="N306" s="238">
        <v>0</v>
      </c>
      <c r="O306" s="238">
        <f>ROUND(E306*N306,2)</f>
        <v>0</v>
      </c>
      <c r="P306" s="238">
        <v>4.0000000000000002E-4</v>
      </c>
      <c r="Q306" s="238">
        <f>ROUND(E306*P306,2)</f>
        <v>0.18</v>
      </c>
      <c r="R306" s="240" t="s">
        <v>483</v>
      </c>
      <c r="S306" s="240" t="s">
        <v>153</v>
      </c>
      <c r="T306" s="241" t="s">
        <v>153</v>
      </c>
      <c r="U306" s="223">
        <v>7.0000000000000007E-2</v>
      </c>
      <c r="V306" s="223">
        <f>ROUND(E306*U306,2)</f>
        <v>31.34</v>
      </c>
      <c r="W306" s="223"/>
      <c r="X306" s="223" t="s">
        <v>154</v>
      </c>
      <c r="Y306" s="223" t="s">
        <v>155</v>
      </c>
      <c r="Z306" s="212"/>
      <c r="AA306" s="212"/>
      <c r="AB306" s="212"/>
      <c r="AC306" s="212"/>
      <c r="AD306" s="212"/>
      <c r="AE306" s="212"/>
      <c r="AF306" s="212"/>
      <c r="AG306" s="212" t="s">
        <v>156</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57" t="s">
        <v>491</v>
      </c>
      <c r="D307" s="242"/>
      <c r="E307" s="242"/>
      <c r="F307" s="242"/>
      <c r="G307" s="242"/>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158</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8" t="s">
        <v>494</v>
      </c>
      <c r="D308" s="225"/>
      <c r="E308" s="226">
        <v>447.72</v>
      </c>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160</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5">
        <v>83</v>
      </c>
      <c r="B309" s="236" t="s">
        <v>495</v>
      </c>
      <c r="C309" s="256" t="s">
        <v>496</v>
      </c>
      <c r="D309" s="237" t="s">
        <v>212</v>
      </c>
      <c r="E309" s="238">
        <v>72</v>
      </c>
      <c r="F309" s="239"/>
      <c r="G309" s="240">
        <f>ROUND(E309*F309,2)</f>
        <v>0</v>
      </c>
      <c r="H309" s="239"/>
      <c r="I309" s="240">
        <f>ROUND(E309*H309,2)</f>
        <v>0</v>
      </c>
      <c r="J309" s="239"/>
      <c r="K309" s="240">
        <f>ROUND(E309*J309,2)</f>
        <v>0</v>
      </c>
      <c r="L309" s="240">
        <v>12</v>
      </c>
      <c r="M309" s="240">
        <f>G309*(1+L309/100)</f>
        <v>0</v>
      </c>
      <c r="N309" s="238">
        <v>0</v>
      </c>
      <c r="O309" s="238">
        <f>ROUND(E309*N309,2)</f>
        <v>0</v>
      </c>
      <c r="P309" s="238">
        <v>0</v>
      </c>
      <c r="Q309" s="238">
        <f>ROUND(E309*P309,2)</f>
        <v>0</v>
      </c>
      <c r="R309" s="240" t="s">
        <v>483</v>
      </c>
      <c r="S309" s="240" t="s">
        <v>153</v>
      </c>
      <c r="T309" s="241" t="s">
        <v>153</v>
      </c>
      <c r="U309" s="223">
        <v>0.06</v>
      </c>
      <c r="V309" s="223">
        <f>ROUND(E309*U309,2)</f>
        <v>4.32</v>
      </c>
      <c r="W309" s="223"/>
      <c r="X309" s="223" t="s">
        <v>154</v>
      </c>
      <c r="Y309" s="223" t="s">
        <v>155</v>
      </c>
      <c r="Z309" s="212"/>
      <c r="AA309" s="212"/>
      <c r="AB309" s="212"/>
      <c r="AC309" s="212"/>
      <c r="AD309" s="212"/>
      <c r="AE309" s="212"/>
      <c r="AF309" s="212"/>
      <c r="AG309" s="212" t="s">
        <v>156</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7" t="s">
        <v>497</v>
      </c>
      <c r="D310" s="242"/>
      <c r="E310" s="242"/>
      <c r="F310" s="242"/>
      <c r="G310" s="242"/>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158</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58" t="s">
        <v>498</v>
      </c>
      <c r="D311" s="225"/>
      <c r="E311" s="226">
        <v>72</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160</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35">
        <v>84</v>
      </c>
      <c r="B312" s="236" t="s">
        <v>499</v>
      </c>
      <c r="C312" s="256" t="s">
        <v>500</v>
      </c>
      <c r="D312" s="237" t="s">
        <v>151</v>
      </c>
      <c r="E312" s="238">
        <v>87.907499999999999</v>
      </c>
      <c r="F312" s="239"/>
      <c r="G312" s="240">
        <f>ROUND(E312*F312,2)</f>
        <v>0</v>
      </c>
      <c r="H312" s="239"/>
      <c r="I312" s="240">
        <f>ROUND(E312*H312,2)</f>
        <v>0</v>
      </c>
      <c r="J312" s="239"/>
      <c r="K312" s="240">
        <f>ROUND(E312*J312,2)</f>
        <v>0</v>
      </c>
      <c r="L312" s="240">
        <v>12</v>
      </c>
      <c r="M312" s="240">
        <f>G312*(1+L312/100)</f>
        <v>0</v>
      </c>
      <c r="N312" s="238">
        <v>9.2000000000000003E-4</v>
      </c>
      <c r="O312" s="238">
        <f>ROUND(E312*N312,2)</f>
        <v>0.08</v>
      </c>
      <c r="P312" s="238">
        <v>2.7E-2</v>
      </c>
      <c r="Q312" s="238">
        <f>ROUND(E312*P312,2)</f>
        <v>2.37</v>
      </c>
      <c r="R312" s="240" t="s">
        <v>483</v>
      </c>
      <c r="S312" s="240" t="s">
        <v>153</v>
      </c>
      <c r="T312" s="241" t="s">
        <v>153</v>
      </c>
      <c r="U312" s="223">
        <v>0.26300000000000001</v>
      </c>
      <c r="V312" s="223">
        <f>ROUND(E312*U312,2)</f>
        <v>23.12</v>
      </c>
      <c r="W312" s="223"/>
      <c r="X312" s="223" t="s">
        <v>154</v>
      </c>
      <c r="Y312" s="223" t="s">
        <v>155</v>
      </c>
      <c r="Z312" s="212"/>
      <c r="AA312" s="212"/>
      <c r="AB312" s="212"/>
      <c r="AC312" s="212"/>
      <c r="AD312" s="212"/>
      <c r="AE312" s="212"/>
      <c r="AF312" s="212"/>
      <c r="AG312" s="212" t="s">
        <v>156</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57" t="s">
        <v>501</v>
      </c>
      <c r="D313" s="242"/>
      <c r="E313" s="242"/>
      <c r="F313" s="242"/>
      <c r="G313" s="242"/>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158</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58" t="s">
        <v>252</v>
      </c>
      <c r="D314" s="225"/>
      <c r="E314" s="226">
        <v>87.907499999999999</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160</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35">
        <v>85</v>
      </c>
      <c r="B315" s="236" t="s">
        <v>502</v>
      </c>
      <c r="C315" s="256" t="s">
        <v>503</v>
      </c>
      <c r="D315" s="237" t="s">
        <v>255</v>
      </c>
      <c r="E315" s="238">
        <v>49.74</v>
      </c>
      <c r="F315" s="239"/>
      <c r="G315" s="240">
        <f>ROUND(E315*F315,2)</f>
        <v>0</v>
      </c>
      <c r="H315" s="239"/>
      <c r="I315" s="240">
        <f>ROUND(E315*H315,2)</f>
        <v>0</v>
      </c>
      <c r="J315" s="239"/>
      <c r="K315" s="240">
        <f>ROUND(E315*J315,2)</f>
        <v>0</v>
      </c>
      <c r="L315" s="240">
        <v>12</v>
      </c>
      <c r="M315" s="240">
        <f>G315*(1+L315/100)</f>
        <v>0</v>
      </c>
      <c r="N315" s="238">
        <v>0</v>
      </c>
      <c r="O315" s="238">
        <f>ROUND(E315*N315,2)</f>
        <v>0</v>
      </c>
      <c r="P315" s="238">
        <v>1.507E-2</v>
      </c>
      <c r="Q315" s="238">
        <f>ROUND(E315*P315,2)</f>
        <v>0.75</v>
      </c>
      <c r="R315" s="240" t="s">
        <v>483</v>
      </c>
      <c r="S315" s="240" t="s">
        <v>153</v>
      </c>
      <c r="T315" s="241" t="s">
        <v>153</v>
      </c>
      <c r="U315" s="223">
        <v>0.11</v>
      </c>
      <c r="V315" s="223">
        <f>ROUND(E315*U315,2)</f>
        <v>5.47</v>
      </c>
      <c r="W315" s="223"/>
      <c r="X315" s="223" t="s">
        <v>154</v>
      </c>
      <c r="Y315" s="223" t="s">
        <v>155</v>
      </c>
      <c r="Z315" s="212"/>
      <c r="AA315" s="212"/>
      <c r="AB315" s="212"/>
      <c r="AC315" s="212"/>
      <c r="AD315" s="212"/>
      <c r="AE315" s="212"/>
      <c r="AF315" s="212"/>
      <c r="AG315" s="212" t="s">
        <v>156</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58" t="s">
        <v>431</v>
      </c>
      <c r="D316" s="225"/>
      <c r="E316" s="226">
        <v>49.74</v>
      </c>
      <c r="F316" s="223"/>
      <c r="G316" s="22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160</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35">
        <v>86</v>
      </c>
      <c r="B317" s="236" t="s">
        <v>504</v>
      </c>
      <c r="C317" s="256" t="s">
        <v>505</v>
      </c>
      <c r="D317" s="237" t="s">
        <v>255</v>
      </c>
      <c r="E317" s="238">
        <v>269.88</v>
      </c>
      <c r="F317" s="239"/>
      <c r="G317" s="240">
        <f>ROUND(E317*F317,2)</f>
        <v>0</v>
      </c>
      <c r="H317" s="239"/>
      <c r="I317" s="240">
        <f>ROUND(E317*H317,2)</f>
        <v>0</v>
      </c>
      <c r="J317" s="239"/>
      <c r="K317" s="240">
        <f>ROUND(E317*J317,2)</f>
        <v>0</v>
      </c>
      <c r="L317" s="240">
        <v>12</v>
      </c>
      <c r="M317" s="240">
        <f>G317*(1+L317/100)</f>
        <v>0</v>
      </c>
      <c r="N317" s="238">
        <v>0</v>
      </c>
      <c r="O317" s="238">
        <f>ROUND(E317*N317,2)</f>
        <v>0</v>
      </c>
      <c r="P317" s="238">
        <v>3.6999999999999998E-2</v>
      </c>
      <c r="Q317" s="238">
        <f>ROUND(E317*P317,2)</f>
        <v>9.99</v>
      </c>
      <c r="R317" s="240" t="s">
        <v>483</v>
      </c>
      <c r="S317" s="240" t="s">
        <v>153</v>
      </c>
      <c r="T317" s="241" t="s">
        <v>153</v>
      </c>
      <c r="U317" s="223">
        <v>0.55000000000000004</v>
      </c>
      <c r="V317" s="223">
        <f>ROUND(E317*U317,2)</f>
        <v>148.43</v>
      </c>
      <c r="W317" s="223"/>
      <c r="X317" s="223" t="s">
        <v>154</v>
      </c>
      <c r="Y317" s="223" t="s">
        <v>155</v>
      </c>
      <c r="Z317" s="212"/>
      <c r="AA317" s="212"/>
      <c r="AB317" s="212"/>
      <c r="AC317" s="212"/>
      <c r="AD317" s="212"/>
      <c r="AE317" s="212"/>
      <c r="AF317" s="212"/>
      <c r="AG317" s="212" t="s">
        <v>156</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58" t="s">
        <v>506</v>
      </c>
      <c r="D318" s="225"/>
      <c r="E318" s="226">
        <v>269.88</v>
      </c>
      <c r="F318" s="223"/>
      <c r="G318" s="223"/>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160</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22.5" outlineLevel="1" x14ac:dyDescent="0.2">
      <c r="A319" s="235">
        <v>87</v>
      </c>
      <c r="B319" s="236" t="s">
        <v>507</v>
      </c>
      <c r="C319" s="256" t="s">
        <v>508</v>
      </c>
      <c r="D319" s="237" t="s">
        <v>151</v>
      </c>
      <c r="E319" s="238">
        <v>607.95000000000005</v>
      </c>
      <c r="F319" s="239"/>
      <c r="G319" s="240">
        <f>ROUND(E319*F319,2)</f>
        <v>0</v>
      </c>
      <c r="H319" s="239"/>
      <c r="I319" s="240">
        <f>ROUND(E319*H319,2)</f>
        <v>0</v>
      </c>
      <c r="J319" s="239"/>
      <c r="K319" s="240">
        <f>ROUND(E319*J319,2)</f>
        <v>0</v>
      </c>
      <c r="L319" s="240">
        <v>12</v>
      </c>
      <c r="M319" s="240">
        <f>G319*(1+L319/100)</f>
        <v>0</v>
      </c>
      <c r="N319" s="238">
        <v>0</v>
      </c>
      <c r="O319" s="238">
        <f>ROUND(E319*N319,2)</f>
        <v>0</v>
      </c>
      <c r="P319" s="238">
        <v>4.0000000000000001E-3</v>
      </c>
      <c r="Q319" s="238">
        <f>ROUND(E319*P319,2)</f>
        <v>2.4300000000000002</v>
      </c>
      <c r="R319" s="240" t="s">
        <v>483</v>
      </c>
      <c r="S319" s="240" t="s">
        <v>153</v>
      </c>
      <c r="T319" s="241" t="s">
        <v>153</v>
      </c>
      <c r="U319" s="223">
        <v>0.03</v>
      </c>
      <c r="V319" s="223">
        <f>ROUND(E319*U319,2)</f>
        <v>18.239999999999998</v>
      </c>
      <c r="W319" s="223"/>
      <c r="X319" s="223" t="s">
        <v>154</v>
      </c>
      <c r="Y319" s="223" t="s">
        <v>155</v>
      </c>
      <c r="Z319" s="212"/>
      <c r="AA319" s="212"/>
      <c r="AB319" s="212"/>
      <c r="AC319" s="212"/>
      <c r="AD319" s="212"/>
      <c r="AE319" s="212"/>
      <c r="AF319" s="212"/>
      <c r="AG319" s="212" t="s">
        <v>170</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58" t="s">
        <v>276</v>
      </c>
      <c r="D320" s="225"/>
      <c r="E320" s="226">
        <v>607.95000000000005</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160</v>
      </c>
      <c r="AH320" s="212">
        <v>5</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22.5" outlineLevel="1" x14ac:dyDescent="0.2">
      <c r="A321" s="235">
        <v>88</v>
      </c>
      <c r="B321" s="236" t="s">
        <v>509</v>
      </c>
      <c r="C321" s="256" t="s">
        <v>510</v>
      </c>
      <c r="D321" s="237" t="s">
        <v>151</v>
      </c>
      <c r="E321" s="238">
        <v>36.659999999999997</v>
      </c>
      <c r="F321" s="239"/>
      <c r="G321" s="240">
        <f>ROUND(E321*F321,2)</f>
        <v>0</v>
      </c>
      <c r="H321" s="239"/>
      <c r="I321" s="240">
        <f>ROUND(E321*H321,2)</f>
        <v>0</v>
      </c>
      <c r="J321" s="239"/>
      <c r="K321" s="240">
        <f>ROUND(E321*J321,2)</f>
        <v>0</v>
      </c>
      <c r="L321" s="240">
        <v>12</v>
      </c>
      <c r="M321" s="240">
        <f>G321*(1+L321/100)</f>
        <v>0</v>
      </c>
      <c r="N321" s="238">
        <v>0</v>
      </c>
      <c r="O321" s="238">
        <f>ROUND(E321*N321,2)</f>
        <v>0</v>
      </c>
      <c r="P321" s="238">
        <v>4.5999999999999999E-2</v>
      </c>
      <c r="Q321" s="238">
        <f>ROUND(E321*P321,2)</f>
        <v>1.69</v>
      </c>
      <c r="R321" s="240" t="s">
        <v>483</v>
      </c>
      <c r="S321" s="240" t="s">
        <v>153</v>
      </c>
      <c r="T321" s="241" t="s">
        <v>153</v>
      </c>
      <c r="U321" s="223">
        <v>0.26</v>
      </c>
      <c r="V321" s="223">
        <f>ROUND(E321*U321,2)</f>
        <v>9.5299999999999994</v>
      </c>
      <c r="W321" s="223"/>
      <c r="X321" s="223" t="s">
        <v>154</v>
      </c>
      <c r="Y321" s="223" t="s">
        <v>155</v>
      </c>
      <c r="Z321" s="212"/>
      <c r="AA321" s="212"/>
      <c r="AB321" s="212"/>
      <c r="AC321" s="212"/>
      <c r="AD321" s="212"/>
      <c r="AE321" s="212"/>
      <c r="AF321" s="212"/>
      <c r="AG321" s="212" t="s">
        <v>156</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ht="22.5" outlineLevel="2" x14ac:dyDescent="0.2">
      <c r="A322" s="219"/>
      <c r="B322" s="220"/>
      <c r="C322" s="258" t="s">
        <v>511</v>
      </c>
      <c r="D322" s="225"/>
      <c r="E322" s="226">
        <v>36.659999999999997</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160</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ht="22.5" outlineLevel="1" x14ac:dyDescent="0.2">
      <c r="A323" s="235">
        <v>89</v>
      </c>
      <c r="B323" s="236" t="s">
        <v>512</v>
      </c>
      <c r="C323" s="256" t="s">
        <v>513</v>
      </c>
      <c r="D323" s="237" t="s">
        <v>151</v>
      </c>
      <c r="E323" s="238">
        <v>3278.5893999999998</v>
      </c>
      <c r="F323" s="239"/>
      <c r="G323" s="240">
        <f>ROUND(E323*F323,2)</f>
        <v>0</v>
      </c>
      <c r="H323" s="239"/>
      <c r="I323" s="240">
        <f>ROUND(E323*H323,2)</f>
        <v>0</v>
      </c>
      <c r="J323" s="239"/>
      <c r="K323" s="240">
        <f>ROUND(E323*J323,2)</f>
        <v>0</v>
      </c>
      <c r="L323" s="240">
        <v>12</v>
      </c>
      <c r="M323" s="240">
        <f>G323*(1+L323/100)</f>
        <v>0</v>
      </c>
      <c r="N323" s="238">
        <v>0</v>
      </c>
      <c r="O323" s="238">
        <f>ROUND(E323*N323,2)</f>
        <v>0</v>
      </c>
      <c r="P323" s="238">
        <v>2.3E-2</v>
      </c>
      <c r="Q323" s="238">
        <f>ROUND(E323*P323,2)</f>
        <v>75.41</v>
      </c>
      <c r="R323" s="240" t="s">
        <v>483</v>
      </c>
      <c r="S323" s="240" t="s">
        <v>153</v>
      </c>
      <c r="T323" s="241" t="s">
        <v>153</v>
      </c>
      <c r="U323" s="223">
        <v>0.12</v>
      </c>
      <c r="V323" s="223">
        <f>ROUND(E323*U323,2)</f>
        <v>393.43</v>
      </c>
      <c r="W323" s="223"/>
      <c r="X323" s="223" t="s">
        <v>154</v>
      </c>
      <c r="Y323" s="223" t="s">
        <v>155</v>
      </c>
      <c r="Z323" s="212"/>
      <c r="AA323" s="212"/>
      <c r="AB323" s="212"/>
      <c r="AC323" s="212"/>
      <c r="AD323" s="212"/>
      <c r="AE323" s="212"/>
      <c r="AF323" s="212"/>
      <c r="AG323" s="212" t="s">
        <v>170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58" t="s">
        <v>514</v>
      </c>
      <c r="D324" s="225"/>
      <c r="E324" s="226">
        <v>3034.0803999999998</v>
      </c>
      <c r="F324" s="223"/>
      <c r="G324" s="223"/>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160</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8" t="s">
        <v>337</v>
      </c>
      <c r="D325" s="225"/>
      <c r="E325" s="226">
        <v>-15.12</v>
      </c>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160</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8" t="s">
        <v>338</v>
      </c>
      <c r="D326" s="225"/>
      <c r="E326" s="226">
        <v>-411.375</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160</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8" t="s">
        <v>339</v>
      </c>
      <c r="D327" s="225"/>
      <c r="E327" s="226">
        <v>-464.76</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160</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8" t="s">
        <v>405</v>
      </c>
      <c r="D328" s="225"/>
      <c r="E328" s="226">
        <v>728.91600000000005</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160</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8" t="s">
        <v>356</v>
      </c>
      <c r="D329" s="225"/>
      <c r="E329" s="226">
        <v>393.29399999999998</v>
      </c>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160</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8" t="s">
        <v>357</v>
      </c>
      <c r="D330" s="225"/>
      <c r="E330" s="226">
        <v>13.554</v>
      </c>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160</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22.5" outlineLevel="1" x14ac:dyDescent="0.2">
      <c r="A331" s="235">
        <v>90</v>
      </c>
      <c r="B331" s="236" t="s">
        <v>515</v>
      </c>
      <c r="C331" s="256" t="s">
        <v>516</v>
      </c>
      <c r="D331" s="237" t="s">
        <v>151</v>
      </c>
      <c r="E331" s="238">
        <v>135.13</v>
      </c>
      <c r="F331" s="239"/>
      <c r="G331" s="240">
        <f>ROUND(E331*F331,2)</f>
        <v>0</v>
      </c>
      <c r="H331" s="239"/>
      <c r="I331" s="240">
        <f>ROUND(E331*H331,2)</f>
        <v>0</v>
      </c>
      <c r="J331" s="239"/>
      <c r="K331" s="240">
        <f>ROUND(E331*J331,2)</f>
        <v>0</v>
      </c>
      <c r="L331" s="240">
        <v>12</v>
      </c>
      <c r="M331" s="240">
        <f>G331*(1+L331/100)</f>
        <v>0</v>
      </c>
      <c r="N331" s="238">
        <v>0</v>
      </c>
      <c r="O331" s="238">
        <f>ROUND(E331*N331,2)</f>
        <v>0</v>
      </c>
      <c r="P331" s="238">
        <v>2.9000000000000001E-2</v>
      </c>
      <c r="Q331" s="238">
        <f>ROUND(E331*P331,2)</f>
        <v>3.92</v>
      </c>
      <c r="R331" s="240" t="s">
        <v>483</v>
      </c>
      <c r="S331" s="240" t="s">
        <v>153</v>
      </c>
      <c r="T331" s="241" t="s">
        <v>153</v>
      </c>
      <c r="U331" s="223">
        <v>0.15</v>
      </c>
      <c r="V331" s="223">
        <f>ROUND(E331*U331,2)</f>
        <v>20.27</v>
      </c>
      <c r="W331" s="223"/>
      <c r="X331" s="223" t="s">
        <v>154</v>
      </c>
      <c r="Y331" s="223" t="s">
        <v>155</v>
      </c>
      <c r="Z331" s="212"/>
      <c r="AA331" s="212"/>
      <c r="AB331" s="212"/>
      <c r="AC331" s="212"/>
      <c r="AD331" s="212"/>
      <c r="AE331" s="212"/>
      <c r="AF331" s="212"/>
      <c r="AG331" s="212" t="s">
        <v>156</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58" t="s">
        <v>310</v>
      </c>
      <c r="D332" s="225"/>
      <c r="E332" s="226">
        <v>135.13</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160</v>
      </c>
      <c r="AH332" s="212">
        <v>5</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1" x14ac:dyDescent="0.2">
      <c r="A333" s="235">
        <v>91</v>
      </c>
      <c r="B333" s="236" t="s">
        <v>517</v>
      </c>
      <c r="C333" s="256" t="s">
        <v>518</v>
      </c>
      <c r="D333" s="237" t="s">
        <v>151</v>
      </c>
      <c r="E333" s="238">
        <v>690.55200000000002</v>
      </c>
      <c r="F333" s="239"/>
      <c r="G333" s="240">
        <f>ROUND(E333*F333,2)</f>
        <v>0</v>
      </c>
      <c r="H333" s="239"/>
      <c r="I333" s="240">
        <f>ROUND(E333*H333,2)</f>
        <v>0</v>
      </c>
      <c r="J333" s="239"/>
      <c r="K333" s="240">
        <f>ROUND(E333*J333,2)</f>
        <v>0</v>
      </c>
      <c r="L333" s="240">
        <v>12</v>
      </c>
      <c r="M333" s="240">
        <f>G333*(1+L333/100)</f>
        <v>0</v>
      </c>
      <c r="N333" s="238">
        <v>0</v>
      </c>
      <c r="O333" s="238">
        <f>ROUND(E333*N333,2)</f>
        <v>0</v>
      </c>
      <c r="P333" s="238">
        <v>1.2030000000000001E-2</v>
      </c>
      <c r="Q333" s="238">
        <f>ROUND(E333*P333,2)</f>
        <v>8.31</v>
      </c>
      <c r="R333" s="240" t="s">
        <v>483</v>
      </c>
      <c r="S333" s="240" t="s">
        <v>153</v>
      </c>
      <c r="T333" s="241" t="s">
        <v>153</v>
      </c>
      <c r="U333" s="223">
        <v>0.24099999999999999</v>
      </c>
      <c r="V333" s="223">
        <f>ROUND(E333*U333,2)</f>
        <v>166.42</v>
      </c>
      <c r="W333" s="223"/>
      <c r="X333" s="223" t="s">
        <v>154</v>
      </c>
      <c r="Y333" s="223" t="s">
        <v>155</v>
      </c>
      <c r="Z333" s="212"/>
      <c r="AA333" s="212"/>
      <c r="AB333" s="212"/>
      <c r="AC333" s="212"/>
      <c r="AD333" s="212"/>
      <c r="AE333" s="212"/>
      <c r="AF333" s="212"/>
      <c r="AG333" s="212" t="s">
        <v>156</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
      <c r="A334" s="219"/>
      <c r="B334" s="220"/>
      <c r="C334" s="258" t="s">
        <v>519</v>
      </c>
      <c r="D334" s="225"/>
      <c r="E334" s="226"/>
      <c r="F334" s="223"/>
      <c r="G334" s="223"/>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160</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8" t="s">
        <v>520</v>
      </c>
      <c r="D335" s="225"/>
      <c r="E335" s="226">
        <v>690.55200000000002</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160</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22.5" outlineLevel="1" x14ac:dyDescent="0.2">
      <c r="A336" s="235">
        <v>92</v>
      </c>
      <c r="B336" s="236" t="s">
        <v>521</v>
      </c>
      <c r="C336" s="256" t="s">
        <v>522</v>
      </c>
      <c r="D336" s="237" t="s">
        <v>151</v>
      </c>
      <c r="E336" s="238">
        <v>150.202</v>
      </c>
      <c r="F336" s="239"/>
      <c r="G336" s="240">
        <f>ROUND(E336*F336,2)</f>
        <v>0</v>
      </c>
      <c r="H336" s="239"/>
      <c r="I336" s="240">
        <f>ROUND(E336*H336,2)</f>
        <v>0</v>
      </c>
      <c r="J336" s="239"/>
      <c r="K336" s="240">
        <f>ROUND(E336*J336,2)</f>
        <v>0</v>
      </c>
      <c r="L336" s="240">
        <v>12</v>
      </c>
      <c r="M336" s="240">
        <f>G336*(1+L336/100)</f>
        <v>0</v>
      </c>
      <c r="N336" s="238">
        <v>0</v>
      </c>
      <c r="O336" s="238">
        <f>ROUND(E336*N336,2)</f>
        <v>0</v>
      </c>
      <c r="P336" s="238">
        <v>1.3650000000000001E-2</v>
      </c>
      <c r="Q336" s="238">
        <f>ROUND(E336*P336,2)</f>
        <v>2.0499999999999998</v>
      </c>
      <c r="R336" s="240" t="s">
        <v>483</v>
      </c>
      <c r="S336" s="240" t="s">
        <v>153</v>
      </c>
      <c r="T336" s="241" t="s">
        <v>153</v>
      </c>
      <c r="U336" s="223">
        <v>0.39100000000000001</v>
      </c>
      <c r="V336" s="223">
        <f>ROUND(E336*U336,2)</f>
        <v>58.73</v>
      </c>
      <c r="W336" s="223"/>
      <c r="X336" s="223" t="s">
        <v>154</v>
      </c>
      <c r="Y336" s="223" t="s">
        <v>155</v>
      </c>
      <c r="Z336" s="212"/>
      <c r="AA336" s="212"/>
      <c r="AB336" s="212"/>
      <c r="AC336" s="212"/>
      <c r="AD336" s="212"/>
      <c r="AE336" s="212"/>
      <c r="AF336" s="212"/>
      <c r="AG336" s="212" t="s">
        <v>156</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58" t="s">
        <v>523</v>
      </c>
      <c r="D337" s="225"/>
      <c r="E337" s="226">
        <v>150.202</v>
      </c>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160</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22.5" outlineLevel="1" x14ac:dyDescent="0.2">
      <c r="A338" s="244">
        <v>93</v>
      </c>
      <c r="B338" s="245" t="s">
        <v>524</v>
      </c>
      <c r="C338" s="259" t="s">
        <v>525</v>
      </c>
      <c r="D338" s="246" t="s">
        <v>223</v>
      </c>
      <c r="E338" s="247">
        <v>1</v>
      </c>
      <c r="F338" s="248"/>
      <c r="G338" s="249">
        <f>ROUND(E338*F338,2)</f>
        <v>0</v>
      </c>
      <c r="H338" s="248"/>
      <c r="I338" s="249">
        <f>ROUND(E338*H338,2)</f>
        <v>0</v>
      </c>
      <c r="J338" s="248"/>
      <c r="K338" s="249">
        <f>ROUND(E338*J338,2)</f>
        <v>0</v>
      </c>
      <c r="L338" s="249">
        <v>12</v>
      </c>
      <c r="M338" s="249">
        <f>G338*(1+L338/100)</f>
        <v>0</v>
      </c>
      <c r="N338" s="247">
        <v>0</v>
      </c>
      <c r="O338" s="247">
        <f>ROUND(E338*N338,2)</f>
        <v>0</v>
      </c>
      <c r="P338" s="247">
        <v>0</v>
      </c>
      <c r="Q338" s="247">
        <f>ROUND(E338*P338,2)</f>
        <v>0</v>
      </c>
      <c r="R338" s="249"/>
      <c r="S338" s="249" t="s">
        <v>224</v>
      </c>
      <c r="T338" s="250" t="s">
        <v>225</v>
      </c>
      <c r="U338" s="223">
        <v>0</v>
      </c>
      <c r="V338" s="223">
        <f>ROUND(E338*U338,2)</f>
        <v>0</v>
      </c>
      <c r="W338" s="223"/>
      <c r="X338" s="223" t="s">
        <v>154</v>
      </c>
      <c r="Y338" s="223" t="s">
        <v>155</v>
      </c>
      <c r="Z338" s="212"/>
      <c r="AA338" s="212"/>
      <c r="AB338" s="212"/>
      <c r="AC338" s="212"/>
      <c r="AD338" s="212"/>
      <c r="AE338" s="212"/>
      <c r="AF338" s="212"/>
      <c r="AG338" s="212" t="s">
        <v>170</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228" t="s">
        <v>147</v>
      </c>
      <c r="B339" s="229" t="s">
        <v>83</v>
      </c>
      <c r="C339" s="255" t="s">
        <v>84</v>
      </c>
      <c r="D339" s="230"/>
      <c r="E339" s="231"/>
      <c r="F339" s="232"/>
      <c r="G339" s="232">
        <f>SUMIF(AG340:AG341,"&lt;&gt;NOR",G340:G341)</f>
        <v>0</v>
      </c>
      <c r="H339" s="232"/>
      <c r="I339" s="232">
        <f>SUM(I340:I341)</f>
        <v>0</v>
      </c>
      <c r="J339" s="232"/>
      <c r="K339" s="232">
        <f>SUM(K340:K341)</f>
        <v>0</v>
      </c>
      <c r="L339" s="232"/>
      <c r="M339" s="232">
        <f>SUM(M340:M341)</f>
        <v>0</v>
      </c>
      <c r="N339" s="231"/>
      <c r="O339" s="231">
        <f>SUM(O340:O341)</f>
        <v>0</v>
      </c>
      <c r="P339" s="231"/>
      <c r="Q339" s="231">
        <f>SUM(Q340:Q341)</f>
        <v>0</v>
      </c>
      <c r="R339" s="232"/>
      <c r="S339" s="232"/>
      <c r="T339" s="233"/>
      <c r="U339" s="227"/>
      <c r="V339" s="227">
        <f>SUM(V340:V341)</f>
        <v>245.42</v>
      </c>
      <c r="W339" s="227"/>
      <c r="X339" s="227"/>
      <c r="Y339" s="227"/>
      <c r="AG339" t="s">
        <v>148</v>
      </c>
    </row>
    <row r="340" spans="1:60" outlineLevel="1" x14ac:dyDescent="0.2">
      <c r="A340" s="235">
        <v>94</v>
      </c>
      <c r="B340" s="236" t="s">
        <v>526</v>
      </c>
      <c r="C340" s="256" t="s">
        <v>527</v>
      </c>
      <c r="D340" s="237" t="s">
        <v>528</v>
      </c>
      <c r="E340" s="238">
        <v>624.46871999999996</v>
      </c>
      <c r="F340" s="239"/>
      <c r="G340" s="240">
        <f>ROUND(E340*F340,2)</f>
        <v>0</v>
      </c>
      <c r="H340" s="239"/>
      <c r="I340" s="240">
        <f>ROUND(E340*H340,2)</f>
        <v>0</v>
      </c>
      <c r="J340" s="239"/>
      <c r="K340" s="240">
        <f>ROUND(E340*J340,2)</f>
        <v>0</v>
      </c>
      <c r="L340" s="240">
        <v>12</v>
      </c>
      <c r="M340" s="240">
        <f>G340*(1+L340/100)</f>
        <v>0</v>
      </c>
      <c r="N340" s="238">
        <v>0</v>
      </c>
      <c r="O340" s="238">
        <f>ROUND(E340*N340,2)</f>
        <v>0</v>
      </c>
      <c r="P340" s="238">
        <v>0</v>
      </c>
      <c r="Q340" s="238">
        <f>ROUND(E340*P340,2)</f>
        <v>0</v>
      </c>
      <c r="R340" s="240" t="s">
        <v>241</v>
      </c>
      <c r="S340" s="240" t="s">
        <v>153</v>
      </c>
      <c r="T340" s="241" t="s">
        <v>153</v>
      </c>
      <c r="U340" s="223">
        <v>0.39300000000000002</v>
      </c>
      <c r="V340" s="223">
        <f>ROUND(E340*U340,2)</f>
        <v>245.42</v>
      </c>
      <c r="W340" s="223"/>
      <c r="X340" s="223" t="s">
        <v>529</v>
      </c>
      <c r="Y340" s="223" t="s">
        <v>155</v>
      </c>
      <c r="Z340" s="212"/>
      <c r="AA340" s="212"/>
      <c r="AB340" s="212"/>
      <c r="AC340" s="212"/>
      <c r="AD340" s="212"/>
      <c r="AE340" s="212"/>
      <c r="AF340" s="212"/>
      <c r="AG340" s="212" t="s">
        <v>530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2" x14ac:dyDescent="0.2">
      <c r="A341" s="219"/>
      <c r="B341" s="220"/>
      <c r="C341" s="257" t="s">
        <v>531</v>
      </c>
      <c r="D341" s="242"/>
      <c r="E341" s="242"/>
      <c r="F341" s="242"/>
      <c r="G341" s="242"/>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158</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43" t="str">
        <f>C341</f>
        <v>přesun hmot pro budovy občanské výstavby (JKSO 801), budovy pro bydlení (JKSO 803) budovy pro výrobu a služby (JKSO 812) s nosnou svislou konstrukcí zděnou z cihel nebo tvárnic nebo kovovou</v>
      </c>
      <c r="BB341" s="212"/>
      <c r="BC341" s="212"/>
      <c r="BD341" s="212"/>
      <c r="BE341" s="212"/>
      <c r="BF341" s="212"/>
      <c r="BG341" s="212"/>
      <c r="BH341" s="212"/>
    </row>
    <row r="342" spans="1:60" x14ac:dyDescent="0.2">
      <c r="A342" s="228" t="s">
        <v>147</v>
      </c>
      <c r="B342" s="229" t="s">
        <v>85</v>
      </c>
      <c r="C342" s="255" t="s">
        <v>86</v>
      </c>
      <c r="D342" s="230"/>
      <c r="E342" s="231"/>
      <c r="F342" s="232"/>
      <c r="G342" s="232">
        <f>SUMIF(AG343:AG360,"&lt;&gt;NOR",G343:G360)</f>
        <v>0</v>
      </c>
      <c r="H342" s="232"/>
      <c r="I342" s="232">
        <f>SUM(I343:I360)</f>
        <v>0</v>
      </c>
      <c r="J342" s="232"/>
      <c r="K342" s="232">
        <f>SUM(K343:K360)</f>
        <v>0</v>
      </c>
      <c r="L342" s="232"/>
      <c r="M342" s="232">
        <f>SUM(M343:M360)</f>
        <v>0</v>
      </c>
      <c r="N342" s="231"/>
      <c r="O342" s="231">
        <f>SUM(O343:O360)</f>
        <v>1.6600000000000001</v>
      </c>
      <c r="P342" s="231"/>
      <c r="Q342" s="231">
        <f>SUM(Q343:Q360)</f>
        <v>0</v>
      </c>
      <c r="R342" s="232"/>
      <c r="S342" s="232"/>
      <c r="T342" s="233"/>
      <c r="U342" s="227"/>
      <c r="V342" s="227">
        <f>SUM(V343:V360)</f>
        <v>299.21999999999997</v>
      </c>
      <c r="W342" s="227"/>
      <c r="X342" s="227"/>
      <c r="Y342" s="227"/>
      <c r="AG342" t="s">
        <v>148</v>
      </c>
    </row>
    <row r="343" spans="1:60" outlineLevel="1" x14ac:dyDescent="0.2">
      <c r="A343" s="235">
        <v>95</v>
      </c>
      <c r="B343" s="236" t="s">
        <v>532</v>
      </c>
      <c r="C343" s="256" t="s">
        <v>533</v>
      </c>
      <c r="D343" s="237" t="s">
        <v>151</v>
      </c>
      <c r="E343" s="238">
        <v>51.22</v>
      </c>
      <c r="F343" s="239"/>
      <c r="G343" s="240">
        <f>ROUND(E343*F343,2)</f>
        <v>0</v>
      </c>
      <c r="H343" s="239"/>
      <c r="I343" s="240">
        <f>ROUND(E343*H343,2)</f>
        <v>0</v>
      </c>
      <c r="J343" s="239"/>
      <c r="K343" s="240">
        <f>ROUND(E343*J343,2)</f>
        <v>0</v>
      </c>
      <c r="L343" s="240">
        <v>12</v>
      </c>
      <c r="M343" s="240">
        <f>G343*(1+L343/100)</f>
        <v>0</v>
      </c>
      <c r="N343" s="238">
        <v>3.2000000000000003E-4</v>
      </c>
      <c r="O343" s="238">
        <f>ROUND(E343*N343,2)</f>
        <v>0.02</v>
      </c>
      <c r="P343" s="238">
        <v>0</v>
      </c>
      <c r="Q343" s="238">
        <f>ROUND(E343*P343,2)</f>
        <v>0</v>
      </c>
      <c r="R343" s="240" t="s">
        <v>534</v>
      </c>
      <c r="S343" s="240" t="s">
        <v>153</v>
      </c>
      <c r="T343" s="241" t="s">
        <v>153</v>
      </c>
      <c r="U343" s="223">
        <v>0.14000000000000001</v>
      </c>
      <c r="V343" s="223">
        <f>ROUND(E343*U343,2)</f>
        <v>7.17</v>
      </c>
      <c r="W343" s="223"/>
      <c r="X343" s="223" t="s">
        <v>154</v>
      </c>
      <c r="Y343" s="223" t="s">
        <v>155</v>
      </c>
      <c r="Z343" s="212"/>
      <c r="AA343" s="212"/>
      <c r="AB343" s="212"/>
      <c r="AC343" s="212"/>
      <c r="AD343" s="212"/>
      <c r="AE343" s="212"/>
      <c r="AF343" s="212"/>
      <c r="AG343" s="212" t="s">
        <v>535</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58" t="s">
        <v>536</v>
      </c>
      <c r="D344" s="225"/>
      <c r="E344" s="226">
        <v>51.22</v>
      </c>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160</v>
      </c>
      <c r="AH344" s="212">
        <v>5</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35">
        <v>96</v>
      </c>
      <c r="B345" s="236" t="s">
        <v>537</v>
      </c>
      <c r="C345" s="256" t="s">
        <v>538</v>
      </c>
      <c r="D345" s="237" t="s">
        <v>151</v>
      </c>
      <c r="E345" s="238">
        <v>374.01600000000002</v>
      </c>
      <c r="F345" s="239"/>
      <c r="G345" s="240">
        <f>ROUND(E345*F345,2)</f>
        <v>0</v>
      </c>
      <c r="H345" s="239"/>
      <c r="I345" s="240">
        <f>ROUND(E345*H345,2)</f>
        <v>0</v>
      </c>
      <c r="J345" s="239"/>
      <c r="K345" s="240">
        <f>ROUND(E345*J345,2)</f>
        <v>0</v>
      </c>
      <c r="L345" s="240">
        <v>12</v>
      </c>
      <c r="M345" s="240">
        <f>G345*(1+L345/100)</f>
        <v>0</v>
      </c>
      <c r="N345" s="238">
        <v>2.1000000000000001E-4</v>
      </c>
      <c r="O345" s="238">
        <f>ROUND(E345*N345,2)</f>
        <v>0.08</v>
      </c>
      <c r="P345" s="238">
        <v>0</v>
      </c>
      <c r="Q345" s="238">
        <f>ROUND(E345*P345,2)</f>
        <v>0</v>
      </c>
      <c r="R345" s="240" t="s">
        <v>534</v>
      </c>
      <c r="S345" s="240" t="s">
        <v>153</v>
      </c>
      <c r="T345" s="241" t="s">
        <v>153</v>
      </c>
      <c r="U345" s="223">
        <v>9.5000000000000001E-2</v>
      </c>
      <c r="V345" s="223">
        <f>ROUND(E345*U345,2)</f>
        <v>35.53</v>
      </c>
      <c r="W345" s="223"/>
      <c r="X345" s="223" t="s">
        <v>154</v>
      </c>
      <c r="Y345" s="223" t="s">
        <v>155</v>
      </c>
      <c r="Z345" s="212"/>
      <c r="AA345" s="212"/>
      <c r="AB345" s="212"/>
      <c r="AC345" s="212"/>
      <c r="AD345" s="212"/>
      <c r="AE345" s="212"/>
      <c r="AF345" s="212"/>
      <c r="AG345" s="212" t="s">
        <v>535</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58" t="s">
        <v>539</v>
      </c>
      <c r="D346" s="225"/>
      <c r="E346" s="226">
        <v>374.01600000000002</v>
      </c>
      <c r="F346" s="223"/>
      <c r="G346" s="223"/>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160</v>
      </c>
      <c r="AH346" s="212">
        <v>5</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5">
        <v>97</v>
      </c>
      <c r="B347" s="236" t="s">
        <v>540</v>
      </c>
      <c r="C347" s="256" t="s">
        <v>541</v>
      </c>
      <c r="D347" s="237" t="s">
        <v>151</v>
      </c>
      <c r="E347" s="238">
        <v>374.01600000000002</v>
      </c>
      <c r="F347" s="239"/>
      <c r="G347" s="240">
        <f>ROUND(E347*F347,2)</f>
        <v>0</v>
      </c>
      <c r="H347" s="239"/>
      <c r="I347" s="240">
        <f>ROUND(E347*H347,2)</f>
        <v>0</v>
      </c>
      <c r="J347" s="239"/>
      <c r="K347" s="240">
        <f>ROUND(E347*J347,2)</f>
        <v>0</v>
      </c>
      <c r="L347" s="240">
        <v>12</v>
      </c>
      <c r="M347" s="240">
        <f>G347*(1+L347/100)</f>
        <v>0</v>
      </c>
      <c r="N347" s="238">
        <v>3.5799999999999998E-3</v>
      </c>
      <c r="O347" s="238">
        <f>ROUND(E347*N347,2)</f>
        <v>1.34</v>
      </c>
      <c r="P347" s="238">
        <v>0</v>
      </c>
      <c r="Q347" s="238">
        <f>ROUND(E347*P347,2)</f>
        <v>0</v>
      </c>
      <c r="R347" s="240" t="s">
        <v>534</v>
      </c>
      <c r="S347" s="240" t="s">
        <v>153</v>
      </c>
      <c r="T347" s="241" t="s">
        <v>153</v>
      </c>
      <c r="U347" s="223">
        <v>0.498</v>
      </c>
      <c r="V347" s="223">
        <f>ROUND(E347*U347,2)</f>
        <v>186.26</v>
      </c>
      <c r="W347" s="223"/>
      <c r="X347" s="223" t="s">
        <v>154</v>
      </c>
      <c r="Y347" s="223" t="s">
        <v>155</v>
      </c>
      <c r="Z347" s="212"/>
      <c r="AA347" s="212"/>
      <c r="AB347" s="212"/>
      <c r="AC347" s="212"/>
      <c r="AD347" s="212"/>
      <c r="AE347" s="212"/>
      <c r="AF347" s="212"/>
      <c r="AG347" s="212" t="s">
        <v>156</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58" t="s">
        <v>542</v>
      </c>
      <c r="D348" s="225"/>
      <c r="E348" s="226">
        <v>69.66</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160</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8" t="s">
        <v>416</v>
      </c>
      <c r="D349" s="225"/>
      <c r="E349" s="226">
        <v>259.584</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160</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8" t="s">
        <v>543</v>
      </c>
      <c r="D350" s="225"/>
      <c r="E350" s="226">
        <v>44.771999999999998</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160</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35">
        <v>98</v>
      </c>
      <c r="B351" s="236" t="s">
        <v>544</v>
      </c>
      <c r="C351" s="256" t="s">
        <v>545</v>
      </c>
      <c r="D351" s="237" t="s">
        <v>255</v>
      </c>
      <c r="E351" s="238">
        <v>447.72</v>
      </c>
      <c r="F351" s="239"/>
      <c r="G351" s="240">
        <f>ROUND(E351*F351,2)</f>
        <v>0</v>
      </c>
      <c r="H351" s="239"/>
      <c r="I351" s="240">
        <f>ROUND(E351*H351,2)</f>
        <v>0</v>
      </c>
      <c r="J351" s="239"/>
      <c r="K351" s="240">
        <f>ROUND(E351*J351,2)</f>
        <v>0</v>
      </c>
      <c r="L351" s="240">
        <v>12</v>
      </c>
      <c r="M351" s="240">
        <f>G351*(1+L351/100)</f>
        <v>0</v>
      </c>
      <c r="N351" s="238">
        <v>3.2000000000000003E-4</v>
      </c>
      <c r="O351" s="238">
        <f>ROUND(E351*N351,2)</f>
        <v>0.14000000000000001</v>
      </c>
      <c r="P351" s="238">
        <v>0</v>
      </c>
      <c r="Q351" s="238">
        <f>ROUND(E351*P351,2)</f>
        <v>0</v>
      </c>
      <c r="R351" s="240" t="s">
        <v>534</v>
      </c>
      <c r="S351" s="240" t="s">
        <v>153</v>
      </c>
      <c r="T351" s="241" t="s">
        <v>153</v>
      </c>
      <c r="U351" s="223">
        <v>0.11</v>
      </c>
      <c r="V351" s="223">
        <f>ROUND(E351*U351,2)</f>
        <v>49.25</v>
      </c>
      <c r="W351" s="223"/>
      <c r="X351" s="223" t="s">
        <v>154</v>
      </c>
      <c r="Y351" s="223" t="s">
        <v>155</v>
      </c>
      <c r="Z351" s="212"/>
      <c r="AA351" s="212"/>
      <c r="AB351" s="212"/>
      <c r="AC351" s="212"/>
      <c r="AD351" s="212"/>
      <c r="AE351" s="212"/>
      <c r="AF351" s="212"/>
      <c r="AG351" s="212" t="s">
        <v>535</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8" t="s">
        <v>494</v>
      </c>
      <c r="D352" s="225"/>
      <c r="E352" s="226">
        <v>447.72</v>
      </c>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160</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35">
        <v>99</v>
      </c>
      <c r="B353" s="236" t="s">
        <v>546</v>
      </c>
      <c r="C353" s="256" t="s">
        <v>547</v>
      </c>
      <c r="D353" s="237" t="s">
        <v>151</v>
      </c>
      <c r="E353" s="238">
        <v>51.22</v>
      </c>
      <c r="F353" s="239"/>
      <c r="G353" s="240">
        <f>ROUND(E353*F353,2)</f>
        <v>0</v>
      </c>
      <c r="H353" s="239"/>
      <c r="I353" s="240">
        <f>ROUND(E353*H353,2)</f>
        <v>0</v>
      </c>
      <c r="J353" s="239"/>
      <c r="K353" s="240">
        <f>ROUND(E353*J353,2)</f>
        <v>0</v>
      </c>
      <c r="L353" s="240">
        <v>12</v>
      </c>
      <c r="M353" s="240">
        <f>G353*(1+L353/100)</f>
        <v>0</v>
      </c>
      <c r="N353" s="238">
        <v>1.7000000000000001E-4</v>
      </c>
      <c r="O353" s="238">
        <f>ROUND(E353*N353,2)</f>
        <v>0.01</v>
      </c>
      <c r="P353" s="238">
        <v>0</v>
      </c>
      <c r="Q353" s="238">
        <f>ROUND(E353*P353,2)</f>
        <v>0</v>
      </c>
      <c r="R353" s="240" t="s">
        <v>534</v>
      </c>
      <c r="S353" s="240" t="s">
        <v>153</v>
      </c>
      <c r="T353" s="241" t="s">
        <v>153</v>
      </c>
      <c r="U353" s="223">
        <v>0.16</v>
      </c>
      <c r="V353" s="223">
        <f>ROUND(E353*U353,2)</f>
        <v>8.1999999999999993</v>
      </c>
      <c r="W353" s="223"/>
      <c r="X353" s="223" t="s">
        <v>154</v>
      </c>
      <c r="Y353" s="223" t="s">
        <v>155</v>
      </c>
      <c r="Z353" s="212"/>
      <c r="AA353" s="212"/>
      <c r="AB353" s="212"/>
      <c r="AC353" s="212"/>
      <c r="AD353" s="212"/>
      <c r="AE353" s="212"/>
      <c r="AF353" s="212"/>
      <c r="AG353" s="212" t="s">
        <v>535</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ht="22.5" outlineLevel="2" x14ac:dyDescent="0.2">
      <c r="A354" s="219"/>
      <c r="B354" s="220"/>
      <c r="C354" s="258" t="s">
        <v>548</v>
      </c>
      <c r="D354" s="225"/>
      <c r="E354" s="226">
        <v>48.940800000000003</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160</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8" t="s">
        <v>549</v>
      </c>
      <c r="D355" s="225"/>
      <c r="E355" s="226">
        <v>2.2791999999999999</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160</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35">
        <v>100</v>
      </c>
      <c r="B356" s="236" t="s">
        <v>550</v>
      </c>
      <c r="C356" s="256" t="s">
        <v>551</v>
      </c>
      <c r="D356" s="237" t="s">
        <v>255</v>
      </c>
      <c r="E356" s="238">
        <v>128.05000000000001</v>
      </c>
      <c r="F356" s="239"/>
      <c r="G356" s="240">
        <f>ROUND(E356*F356,2)</f>
        <v>0</v>
      </c>
      <c r="H356" s="239"/>
      <c r="I356" s="240">
        <f>ROUND(E356*H356,2)</f>
        <v>0</v>
      </c>
      <c r="J356" s="239"/>
      <c r="K356" s="240">
        <f>ROUND(E356*J356,2)</f>
        <v>0</v>
      </c>
      <c r="L356" s="240">
        <v>12</v>
      </c>
      <c r="M356" s="240">
        <f>G356*(1+L356/100)</f>
        <v>0</v>
      </c>
      <c r="N356" s="238">
        <v>5.2999999999999998E-4</v>
      </c>
      <c r="O356" s="238">
        <f>ROUND(E356*N356,2)</f>
        <v>7.0000000000000007E-2</v>
      </c>
      <c r="P356" s="238">
        <v>0</v>
      </c>
      <c r="Q356" s="238">
        <f>ROUND(E356*P356,2)</f>
        <v>0</v>
      </c>
      <c r="R356" s="240" t="s">
        <v>534</v>
      </c>
      <c r="S356" s="240" t="s">
        <v>153</v>
      </c>
      <c r="T356" s="241" t="s">
        <v>153</v>
      </c>
      <c r="U356" s="223">
        <v>0.1</v>
      </c>
      <c r="V356" s="223">
        <f>ROUND(E356*U356,2)</f>
        <v>12.81</v>
      </c>
      <c r="W356" s="223"/>
      <c r="X356" s="223" t="s">
        <v>154</v>
      </c>
      <c r="Y356" s="223" t="s">
        <v>155</v>
      </c>
      <c r="Z356" s="212"/>
      <c r="AA356" s="212"/>
      <c r="AB356" s="212"/>
      <c r="AC356" s="212"/>
      <c r="AD356" s="212"/>
      <c r="AE356" s="212"/>
      <c r="AF356" s="212"/>
      <c r="AG356" s="212" t="s">
        <v>535</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58" t="s">
        <v>552</v>
      </c>
      <c r="D357" s="225"/>
      <c r="E357" s="226">
        <v>122.352</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160</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58" t="s">
        <v>553</v>
      </c>
      <c r="D358" s="225"/>
      <c r="E358" s="226">
        <v>5.6980000000000004</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160</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v>101</v>
      </c>
      <c r="B359" s="220" t="s">
        <v>554</v>
      </c>
      <c r="C359" s="262" t="s">
        <v>555</v>
      </c>
      <c r="D359" s="221" t="s">
        <v>0</v>
      </c>
      <c r="E359" s="253"/>
      <c r="F359" s="224"/>
      <c r="G359" s="223">
        <f>ROUND(E359*F359,2)</f>
        <v>0</v>
      </c>
      <c r="H359" s="224"/>
      <c r="I359" s="223">
        <f>ROUND(E359*H359,2)</f>
        <v>0</v>
      </c>
      <c r="J359" s="224"/>
      <c r="K359" s="223">
        <f>ROUND(E359*J359,2)</f>
        <v>0</v>
      </c>
      <c r="L359" s="223">
        <v>12</v>
      </c>
      <c r="M359" s="223">
        <f>G359*(1+L359/100)</f>
        <v>0</v>
      </c>
      <c r="N359" s="222">
        <v>0</v>
      </c>
      <c r="O359" s="222">
        <f>ROUND(E359*N359,2)</f>
        <v>0</v>
      </c>
      <c r="P359" s="222">
        <v>0</v>
      </c>
      <c r="Q359" s="222">
        <f>ROUND(E359*P359,2)</f>
        <v>0</v>
      </c>
      <c r="R359" s="223" t="s">
        <v>534</v>
      </c>
      <c r="S359" s="223" t="s">
        <v>153</v>
      </c>
      <c r="T359" s="223" t="s">
        <v>153</v>
      </c>
      <c r="U359" s="223">
        <v>0</v>
      </c>
      <c r="V359" s="223">
        <f>ROUND(E359*U359,2)</f>
        <v>0</v>
      </c>
      <c r="W359" s="223"/>
      <c r="X359" s="223" t="s">
        <v>529</v>
      </c>
      <c r="Y359" s="223" t="s">
        <v>155</v>
      </c>
      <c r="Z359" s="212"/>
      <c r="AA359" s="212"/>
      <c r="AB359" s="212"/>
      <c r="AC359" s="212"/>
      <c r="AD359" s="212"/>
      <c r="AE359" s="212"/>
      <c r="AF359" s="212"/>
      <c r="AG359" s="212" t="s">
        <v>530</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63" t="s">
        <v>556</v>
      </c>
      <c r="D360" s="254"/>
      <c r="E360" s="254"/>
      <c r="F360" s="254"/>
      <c r="G360" s="254"/>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158</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x14ac:dyDescent="0.2">
      <c r="A361" s="228" t="s">
        <v>147</v>
      </c>
      <c r="B361" s="229" t="s">
        <v>87</v>
      </c>
      <c r="C361" s="255" t="s">
        <v>88</v>
      </c>
      <c r="D361" s="230"/>
      <c r="E361" s="231"/>
      <c r="F361" s="232"/>
      <c r="G361" s="232">
        <f>SUMIF(AG362:AG406,"&lt;&gt;NOR",G362:G406)</f>
        <v>0</v>
      </c>
      <c r="H361" s="232"/>
      <c r="I361" s="232">
        <f>SUM(I362:I406)</f>
        <v>0</v>
      </c>
      <c r="J361" s="232"/>
      <c r="K361" s="232">
        <f>SUM(K362:K406)</f>
        <v>0</v>
      </c>
      <c r="L361" s="232"/>
      <c r="M361" s="232">
        <f>SUM(M362:M406)</f>
        <v>0</v>
      </c>
      <c r="N361" s="231"/>
      <c r="O361" s="231">
        <f>SUM(O362:O406)</f>
        <v>6.98</v>
      </c>
      <c r="P361" s="231"/>
      <c r="Q361" s="231">
        <f>SUM(Q362:Q406)</f>
        <v>4.4499999999999993</v>
      </c>
      <c r="R361" s="232"/>
      <c r="S361" s="232"/>
      <c r="T361" s="233"/>
      <c r="U361" s="227"/>
      <c r="V361" s="227">
        <f>SUM(V362:V406)</f>
        <v>1094.19</v>
      </c>
      <c r="W361" s="227"/>
      <c r="X361" s="227"/>
      <c r="Y361" s="227"/>
      <c r="AG361" t="s">
        <v>148</v>
      </c>
    </row>
    <row r="362" spans="1:60" ht="22.5" outlineLevel="1" x14ac:dyDescent="0.2">
      <c r="A362" s="235">
        <v>102</v>
      </c>
      <c r="B362" s="236" t="s">
        <v>557</v>
      </c>
      <c r="C362" s="256" t="s">
        <v>558</v>
      </c>
      <c r="D362" s="237" t="s">
        <v>151</v>
      </c>
      <c r="E362" s="238">
        <v>65.790000000000006</v>
      </c>
      <c r="F362" s="239"/>
      <c r="G362" s="240">
        <f>ROUND(E362*F362,2)</f>
        <v>0</v>
      </c>
      <c r="H362" s="239"/>
      <c r="I362" s="240">
        <f>ROUND(E362*H362,2)</f>
        <v>0</v>
      </c>
      <c r="J362" s="239"/>
      <c r="K362" s="240">
        <f>ROUND(E362*J362,2)</f>
        <v>0</v>
      </c>
      <c r="L362" s="240">
        <v>12</v>
      </c>
      <c r="M362" s="240">
        <f>G362*(1+L362/100)</f>
        <v>0</v>
      </c>
      <c r="N362" s="238">
        <v>0</v>
      </c>
      <c r="O362" s="238">
        <f>ROUND(E362*N362,2)</f>
        <v>0</v>
      </c>
      <c r="P362" s="238">
        <v>6.0000000000000001E-3</v>
      </c>
      <c r="Q362" s="238">
        <f>ROUND(E362*P362,2)</f>
        <v>0.39</v>
      </c>
      <c r="R362" s="240" t="s">
        <v>534</v>
      </c>
      <c r="S362" s="240" t="s">
        <v>153</v>
      </c>
      <c r="T362" s="241" t="s">
        <v>153</v>
      </c>
      <c r="U362" s="223">
        <v>0.05</v>
      </c>
      <c r="V362" s="223">
        <f>ROUND(E362*U362,2)</f>
        <v>3.29</v>
      </c>
      <c r="W362" s="223"/>
      <c r="X362" s="223" t="s">
        <v>154</v>
      </c>
      <c r="Y362" s="223" t="s">
        <v>155</v>
      </c>
      <c r="Z362" s="212"/>
      <c r="AA362" s="212"/>
      <c r="AB362" s="212"/>
      <c r="AC362" s="212"/>
      <c r="AD362" s="212"/>
      <c r="AE362" s="212"/>
      <c r="AF362" s="212"/>
      <c r="AG362" s="212" t="s">
        <v>156</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8" t="s">
        <v>559</v>
      </c>
      <c r="D363" s="225"/>
      <c r="E363" s="226">
        <v>65.790000000000006</v>
      </c>
      <c r="F363" s="223"/>
      <c r="G363" s="223"/>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160</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ht="22.5" outlineLevel="1" x14ac:dyDescent="0.2">
      <c r="A364" s="235">
        <v>103</v>
      </c>
      <c r="B364" s="236" t="s">
        <v>560</v>
      </c>
      <c r="C364" s="256" t="s">
        <v>561</v>
      </c>
      <c r="D364" s="237" t="s">
        <v>151</v>
      </c>
      <c r="E364" s="238">
        <v>610.85609999999997</v>
      </c>
      <c r="F364" s="239"/>
      <c r="G364" s="240">
        <f>ROUND(E364*F364,2)</f>
        <v>0</v>
      </c>
      <c r="H364" s="239"/>
      <c r="I364" s="240">
        <f>ROUND(E364*H364,2)</f>
        <v>0</v>
      </c>
      <c r="J364" s="239"/>
      <c r="K364" s="240">
        <f>ROUND(E364*J364,2)</f>
        <v>0</v>
      </c>
      <c r="L364" s="240">
        <v>12</v>
      </c>
      <c r="M364" s="240">
        <f>G364*(1+L364/100)</f>
        <v>0</v>
      </c>
      <c r="N364" s="238">
        <v>0</v>
      </c>
      <c r="O364" s="238">
        <f>ROUND(E364*N364,2)</f>
        <v>0</v>
      </c>
      <c r="P364" s="238">
        <v>2E-3</v>
      </c>
      <c r="Q364" s="238">
        <f>ROUND(E364*P364,2)</f>
        <v>1.22</v>
      </c>
      <c r="R364" s="240" t="s">
        <v>534</v>
      </c>
      <c r="S364" s="240" t="s">
        <v>153</v>
      </c>
      <c r="T364" s="241" t="s">
        <v>153</v>
      </c>
      <c r="U364" s="223">
        <v>0.06</v>
      </c>
      <c r="V364" s="223">
        <f>ROUND(E364*U364,2)</f>
        <v>36.65</v>
      </c>
      <c r="W364" s="223"/>
      <c r="X364" s="223" t="s">
        <v>154</v>
      </c>
      <c r="Y364" s="223" t="s">
        <v>155</v>
      </c>
      <c r="Z364" s="212"/>
      <c r="AA364" s="212"/>
      <c r="AB364" s="212"/>
      <c r="AC364" s="212"/>
      <c r="AD364" s="212"/>
      <c r="AE364" s="212"/>
      <c r="AF364" s="212"/>
      <c r="AG364" s="212" t="s">
        <v>156</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8" t="s">
        <v>562</v>
      </c>
      <c r="D365" s="225"/>
      <c r="E365" s="226">
        <v>610.85609999999997</v>
      </c>
      <c r="F365" s="223"/>
      <c r="G365" s="223"/>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160</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5">
        <v>104</v>
      </c>
      <c r="B366" s="236" t="s">
        <v>563</v>
      </c>
      <c r="C366" s="256" t="s">
        <v>564</v>
      </c>
      <c r="D366" s="237" t="s">
        <v>151</v>
      </c>
      <c r="E366" s="238">
        <v>202.99383</v>
      </c>
      <c r="F366" s="239"/>
      <c r="G366" s="240">
        <f>ROUND(E366*F366,2)</f>
        <v>0</v>
      </c>
      <c r="H366" s="239"/>
      <c r="I366" s="240">
        <f>ROUND(E366*H366,2)</f>
        <v>0</v>
      </c>
      <c r="J366" s="239"/>
      <c r="K366" s="240">
        <f>ROUND(E366*J366,2)</f>
        <v>0</v>
      </c>
      <c r="L366" s="240">
        <v>12</v>
      </c>
      <c r="M366" s="240">
        <f>G366*(1+L366/100)</f>
        <v>0</v>
      </c>
      <c r="N366" s="238">
        <v>5.6499999999999996E-3</v>
      </c>
      <c r="O366" s="238">
        <f>ROUND(E366*N366,2)</f>
        <v>1.1499999999999999</v>
      </c>
      <c r="P366" s="238">
        <v>1.4E-2</v>
      </c>
      <c r="Q366" s="238">
        <f>ROUND(E366*P366,2)</f>
        <v>2.84</v>
      </c>
      <c r="R366" s="240" t="s">
        <v>534</v>
      </c>
      <c r="S366" s="240" t="s">
        <v>153</v>
      </c>
      <c r="T366" s="241" t="s">
        <v>153</v>
      </c>
      <c r="U366" s="223">
        <v>0.4</v>
      </c>
      <c r="V366" s="223">
        <f>ROUND(E366*U366,2)</f>
        <v>81.2</v>
      </c>
      <c r="W366" s="223"/>
      <c r="X366" s="223" t="s">
        <v>154</v>
      </c>
      <c r="Y366" s="223" t="s">
        <v>155</v>
      </c>
      <c r="Z366" s="212"/>
      <c r="AA366" s="212"/>
      <c r="AB366" s="212"/>
      <c r="AC366" s="212"/>
      <c r="AD366" s="212"/>
      <c r="AE366" s="212"/>
      <c r="AF366" s="212"/>
      <c r="AG366" s="212" t="s">
        <v>156</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57" t="s">
        <v>565</v>
      </c>
      <c r="D367" s="242"/>
      <c r="E367" s="242"/>
      <c r="F367" s="242"/>
      <c r="G367" s="242"/>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158</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58" t="s">
        <v>566</v>
      </c>
      <c r="D368" s="225"/>
      <c r="E368" s="226">
        <v>19.736999999999998</v>
      </c>
      <c r="F368" s="223"/>
      <c r="G368" s="223"/>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160</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8" t="s">
        <v>567</v>
      </c>
      <c r="D369" s="225"/>
      <c r="E369" s="226">
        <v>183.25683000000001</v>
      </c>
      <c r="F369" s="223"/>
      <c r="G369" s="223"/>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160</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22.5" outlineLevel="1" x14ac:dyDescent="0.2">
      <c r="A370" s="235">
        <v>105</v>
      </c>
      <c r="B370" s="236" t="s">
        <v>568</v>
      </c>
      <c r="C370" s="256" t="s">
        <v>569</v>
      </c>
      <c r="D370" s="237" t="s">
        <v>151</v>
      </c>
      <c r="E370" s="238">
        <v>707.4461</v>
      </c>
      <c r="F370" s="239"/>
      <c r="G370" s="240">
        <f>ROUND(E370*F370,2)</f>
        <v>0</v>
      </c>
      <c r="H370" s="239"/>
      <c r="I370" s="240">
        <f>ROUND(E370*H370,2)</f>
        <v>0</v>
      </c>
      <c r="J370" s="239"/>
      <c r="K370" s="240">
        <f>ROUND(E370*J370,2)</f>
        <v>0</v>
      </c>
      <c r="L370" s="240">
        <v>12</v>
      </c>
      <c r="M370" s="240">
        <f>G370*(1+L370/100)</f>
        <v>0</v>
      </c>
      <c r="N370" s="238">
        <v>3.3E-4</v>
      </c>
      <c r="O370" s="238">
        <f>ROUND(E370*N370,2)</f>
        <v>0.23</v>
      </c>
      <c r="P370" s="238">
        <v>0</v>
      </c>
      <c r="Q370" s="238">
        <f>ROUND(E370*P370,2)</f>
        <v>0</v>
      </c>
      <c r="R370" s="240" t="s">
        <v>534</v>
      </c>
      <c r="S370" s="240" t="s">
        <v>153</v>
      </c>
      <c r="T370" s="241" t="s">
        <v>153</v>
      </c>
      <c r="U370" s="223">
        <v>2.75E-2</v>
      </c>
      <c r="V370" s="223">
        <f>ROUND(E370*U370,2)</f>
        <v>19.45</v>
      </c>
      <c r="W370" s="223"/>
      <c r="X370" s="223" t="s">
        <v>154</v>
      </c>
      <c r="Y370" s="223" t="s">
        <v>155</v>
      </c>
      <c r="Z370" s="212"/>
      <c r="AA370" s="212"/>
      <c r="AB370" s="212"/>
      <c r="AC370" s="212"/>
      <c r="AD370" s="212"/>
      <c r="AE370" s="212"/>
      <c r="AF370" s="212"/>
      <c r="AG370" s="212" t="s">
        <v>156</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58" t="s">
        <v>570</v>
      </c>
      <c r="D371" s="225"/>
      <c r="E371" s="226">
        <v>65.790000000000006</v>
      </c>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160</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8" t="s">
        <v>571</v>
      </c>
      <c r="D372" s="225"/>
      <c r="E372" s="226">
        <v>610.85609999999997</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160</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8" t="s">
        <v>572</v>
      </c>
      <c r="D373" s="225"/>
      <c r="E373" s="226">
        <v>13.88</v>
      </c>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160</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8" t="s">
        <v>573</v>
      </c>
      <c r="D374" s="225"/>
      <c r="E374" s="226">
        <v>16.920000000000002</v>
      </c>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160</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5">
        <v>106</v>
      </c>
      <c r="B375" s="236" t="s">
        <v>574</v>
      </c>
      <c r="C375" s="256" t="s">
        <v>575</v>
      </c>
      <c r="D375" s="237" t="s">
        <v>151</v>
      </c>
      <c r="E375" s="238">
        <v>778.19070999999997</v>
      </c>
      <c r="F375" s="239"/>
      <c r="G375" s="240">
        <f>ROUND(E375*F375,2)</f>
        <v>0</v>
      </c>
      <c r="H375" s="239"/>
      <c r="I375" s="240">
        <f>ROUND(E375*H375,2)</f>
        <v>0</v>
      </c>
      <c r="J375" s="239"/>
      <c r="K375" s="240">
        <f>ROUND(E375*J375,2)</f>
        <v>0</v>
      </c>
      <c r="L375" s="240">
        <v>12</v>
      </c>
      <c r="M375" s="240">
        <f>G375*(1+L375/100)</f>
        <v>0</v>
      </c>
      <c r="N375" s="238">
        <v>3.5E-4</v>
      </c>
      <c r="O375" s="238">
        <f>ROUND(E375*N375,2)</f>
        <v>0.27</v>
      </c>
      <c r="P375" s="238">
        <v>0</v>
      </c>
      <c r="Q375" s="238">
        <f>ROUND(E375*P375,2)</f>
        <v>0</v>
      </c>
      <c r="R375" s="240" t="s">
        <v>534</v>
      </c>
      <c r="S375" s="240" t="s">
        <v>153</v>
      </c>
      <c r="T375" s="241" t="s">
        <v>153</v>
      </c>
      <c r="U375" s="223">
        <v>0.2</v>
      </c>
      <c r="V375" s="223">
        <f>ROUND(E375*U375,2)</f>
        <v>155.63999999999999</v>
      </c>
      <c r="W375" s="223"/>
      <c r="X375" s="223" t="s">
        <v>154</v>
      </c>
      <c r="Y375" s="223" t="s">
        <v>155</v>
      </c>
      <c r="Z375" s="212"/>
      <c r="AA375" s="212"/>
      <c r="AB375" s="212"/>
      <c r="AC375" s="212"/>
      <c r="AD375" s="212"/>
      <c r="AE375" s="212"/>
      <c r="AF375" s="212"/>
      <c r="AG375" s="212" t="s">
        <v>156</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8" t="s">
        <v>576</v>
      </c>
      <c r="D376" s="225"/>
      <c r="E376" s="226">
        <v>72.369</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160</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8" t="s">
        <v>577</v>
      </c>
      <c r="D377" s="225"/>
      <c r="E377" s="226">
        <v>671.94170999999994</v>
      </c>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160</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8" t="s">
        <v>578</v>
      </c>
      <c r="D378" s="225"/>
      <c r="E378" s="226">
        <v>15.268000000000001</v>
      </c>
      <c r="F378" s="223"/>
      <c r="G378" s="223"/>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160</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8" t="s">
        <v>579</v>
      </c>
      <c r="D379" s="225"/>
      <c r="E379" s="226">
        <v>18.611999999999998</v>
      </c>
      <c r="F379" s="223"/>
      <c r="G379" s="223"/>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160</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ht="33.75" outlineLevel="1" x14ac:dyDescent="0.2">
      <c r="A380" s="235">
        <v>107</v>
      </c>
      <c r="B380" s="236" t="s">
        <v>580</v>
      </c>
      <c r="C380" s="256" t="s">
        <v>581</v>
      </c>
      <c r="D380" s="237" t="s">
        <v>212</v>
      </c>
      <c r="E380" s="238">
        <v>12</v>
      </c>
      <c r="F380" s="239"/>
      <c r="G380" s="240">
        <f>ROUND(E380*F380,2)</f>
        <v>0</v>
      </c>
      <c r="H380" s="239"/>
      <c r="I380" s="240">
        <f>ROUND(E380*H380,2)</f>
        <v>0</v>
      </c>
      <c r="J380" s="239"/>
      <c r="K380" s="240">
        <f>ROUND(E380*J380,2)</f>
        <v>0</v>
      </c>
      <c r="L380" s="240">
        <v>12</v>
      </c>
      <c r="M380" s="240">
        <f>G380*(1+L380/100)</f>
        <v>0</v>
      </c>
      <c r="N380" s="238">
        <v>3.9500000000000004E-3</v>
      </c>
      <c r="O380" s="238">
        <f>ROUND(E380*N380,2)</f>
        <v>0.05</v>
      </c>
      <c r="P380" s="238">
        <v>0</v>
      </c>
      <c r="Q380" s="238">
        <f>ROUND(E380*P380,2)</f>
        <v>0</v>
      </c>
      <c r="R380" s="240" t="s">
        <v>534</v>
      </c>
      <c r="S380" s="240" t="s">
        <v>153</v>
      </c>
      <c r="T380" s="241" t="s">
        <v>153</v>
      </c>
      <c r="U380" s="223">
        <v>0.7</v>
      </c>
      <c r="V380" s="223">
        <f>ROUND(E380*U380,2)</f>
        <v>8.4</v>
      </c>
      <c r="W380" s="223"/>
      <c r="X380" s="223" t="s">
        <v>154</v>
      </c>
      <c r="Y380" s="223" t="s">
        <v>155</v>
      </c>
      <c r="Z380" s="212"/>
      <c r="AA380" s="212"/>
      <c r="AB380" s="212"/>
      <c r="AC380" s="212"/>
      <c r="AD380" s="212"/>
      <c r="AE380" s="212"/>
      <c r="AF380" s="212"/>
      <c r="AG380" s="212" t="s">
        <v>156</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57" t="s">
        <v>582</v>
      </c>
      <c r="D381" s="242"/>
      <c r="E381" s="242"/>
      <c r="F381" s="242"/>
      <c r="G381" s="242"/>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158</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60" t="s">
        <v>583</v>
      </c>
      <c r="D382" s="251"/>
      <c r="E382" s="251"/>
      <c r="F382" s="251"/>
      <c r="G382" s="251"/>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244</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43" t="str">
        <f>C382</f>
        <v>ukotvení kotevní desky šrouby, utěsnění kolem prostupu PU pěnou, natavení manžety prostupu k parozábraně</v>
      </c>
      <c r="BB382" s="212"/>
      <c r="BC382" s="212"/>
      <c r="BD382" s="212"/>
      <c r="BE382" s="212"/>
      <c r="BF382" s="212"/>
      <c r="BG382" s="212"/>
      <c r="BH382" s="212"/>
    </row>
    <row r="383" spans="1:60" outlineLevel="2" x14ac:dyDescent="0.2">
      <c r="A383" s="219"/>
      <c r="B383" s="220"/>
      <c r="C383" s="258" t="s">
        <v>584</v>
      </c>
      <c r="D383" s="225"/>
      <c r="E383" s="226">
        <v>9</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160</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8" t="s">
        <v>585</v>
      </c>
      <c r="D384" s="225"/>
      <c r="E384" s="226">
        <v>3</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160</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ht="22.5" outlineLevel="1" x14ac:dyDescent="0.2">
      <c r="A385" s="235">
        <v>108</v>
      </c>
      <c r="B385" s="236" t="s">
        <v>586</v>
      </c>
      <c r="C385" s="256" t="s">
        <v>587</v>
      </c>
      <c r="D385" s="237" t="s">
        <v>212</v>
      </c>
      <c r="E385" s="238">
        <v>9</v>
      </c>
      <c r="F385" s="239"/>
      <c r="G385" s="240">
        <f>ROUND(E385*F385,2)</f>
        <v>0</v>
      </c>
      <c r="H385" s="239"/>
      <c r="I385" s="240">
        <f>ROUND(E385*H385,2)</f>
        <v>0</v>
      </c>
      <c r="J385" s="239"/>
      <c r="K385" s="240">
        <f>ROUND(E385*J385,2)</f>
        <v>0</v>
      </c>
      <c r="L385" s="240">
        <v>12</v>
      </c>
      <c r="M385" s="240">
        <f>G385*(1+L385/100)</f>
        <v>0</v>
      </c>
      <c r="N385" s="238">
        <v>1.2999999999999999E-3</v>
      </c>
      <c r="O385" s="238">
        <f>ROUND(E385*N385,2)</f>
        <v>0.01</v>
      </c>
      <c r="P385" s="238">
        <v>0</v>
      </c>
      <c r="Q385" s="238">
        <f>ROUND(E385*P385,2)</f>
        <v>0</v>
      </c>
      <c r="R385" s="240" t="s">
        <v>534</v>
      </c>
      <c r="S385" s="240" t="s">
        <v>153</v>
      </c>
      <c r="T385" s="241" t="s">
        <v>153</v>
      </c>
      <c r="U385" s="223">
        <v>0.6</v>
      </c>
      <c r="V385" s="223">
        <f>ROUND(E385*U385,2)</f>
        <v>5.4</v>
      </c>
      <c r="W385" s="223"/>
      <c r="X385" s="223" t="s">
        <v>154</v>
      </c>
      <c r="Y385" s="223" t="s">
        <v>155</v>
      </c>
      <c r="Z385" s="212"/>
      <c r="AA385" s="212"/>
      <c r="AB385" s="212"/>
      <c r="AC385" s="212"/>
      <c r="AD385" s="212"/>
      <c r="AE385" s="212"/>
      <c r="AF385" s="212"/>
      <c r="AG385" s="212" t="s">
        <v>156</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57" t="s">
        <v>588</v>
      </c>
      <c r="D386" s="242"/>
      <c r="E386" s="242"/>
      <c r="F386" s="242"/>
      <c r="G386" s="242"/>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158</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60" t="s">
        <v>589</v>
      </c>
      <c r="D387" s="251"/>
      <c r="E387" s="251"/>
      <c r="F387" s="251"/>
      <c r="G387" s="251"/>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244</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58" t="s">
        <v>590</v>
      </c>
      <c r="D388" s="225"/>
      <c r="E388" s="226">
        <v>9</v>
      </c>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160</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ht="22.5" outlineLevel="1" x14ac:dyDescent="0.2">
      <c r="A389" s="235">
        <v>109</v>
      </c>
      <c r="B389" s="236" t="s">
        <v>591</v>
      </c>
      <c r="C389" s="256" t="s">
        <v>592</v>
      </c>
      <c r="D389" s="237" t="s">
        <v>151</v>
      </c>
      <c r="E389" s="238">
        <v>775.11071000000004</v>
      </c>
      <c r="F389" s="239"/>
      <c r="G389" s="240">
        <f>ROUND(E389*F389,2)</f>
        <v>0</v>
      </c>
      <c r="H389" s="239"/>
      <c r="I389" s="240">
        <f>ROUND(E389*H389,2)</f>
        <v>0</v>
      </c>
      <c r="J389" s="239"/>
      <c r="K389" s="240">
        <f>ROUND(E389*J389,2)</f>
        <v>0</v>
      </c>
      <c r="L389" s="240">
        <v>12</v>
      </c>
      <c r="M389" s="240">
        <f>G389*(1+L389/100)</f>
        <v>0</v>
      </c>
      <c r="N389" s="238">
        <v>1.0000000000000001E-5</v>
      </c>
      <c r="O389" s="238">
        <f>ROUND(E389*N389,2)</f>
        <v>0.01</v>
      </c>
      <c r="P389" s="238">
        <v>0</v>
      </c>
      <c r="Q389" s="238">
        <f>ROUND(E389*P389,2)</f>
        <v>0</v>
      </c>
      <c r="R389" s="240" t="s">
        <v>534</v>
      </c>
      <c r="S389" s="240" t="s">
        <v>153</v>
      </c>
      <c r="T389" s="241" t="s">
        <v>153</v>
      </c>
      <c r="U389" s="223">
        <v>0.94799999999999995</v>
      </c>
      <c r="V389" s="223">
        <f>ROUND(E389*U389,2)</f>
        <v>734.8</v>
      </c>
      <c r="W389" s="223"/>
      <c r="X389" s="223" t="s">
        <v>154</v>
      </c>
      <c r="Y389" s="223" t="s">
        <v>155</v>
      </c>
      <c r="Z389" s="212"/>
      <c r="AA389" s="212"/>
      <c r="AB389" s="212"/>
      <c r="AC389" s="212"/>
      <c r="AD389" s="212"/>
      <c r="AE389" s="212"/>
      <c r="AF389" s="212"/>
      <c r="AG389" s="212" t="s">
        <v>535</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2" x14ac:dyDescent="0.2">
      <c r="A390" s="219"/>
      <c r="B390" s="220"/>
      <c r="C390" s="261" t="s">
        <v>593</v>
      </c>
      <c r="D390" s="252"/>
      <c r="E390" s="252"/>
      <c r="F390" s="252"/>
      <c r="G390" s="252"/>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244</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58" t="s">
        <v>576</v>
      </c>
      <c r="D391" s="225"/>
      <c r="E391" s="226">
        <v>72.369</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160</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8" t="s">
        <v>577</v>
      </c>
      <c r="D392" s="225"/>
      <c r="E392" s="226">
        <v>671.94170999999994</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160</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8" t="s">
        <v>572</v>
      </c>
      <c r="D393" s="225"/>
      <c r="E393" s="226">
        <v>13.88</v>
      </c>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160</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8" t="s">
        <v>573</v>
      </c>
      <c r="D394" s="225"/>
      <c r="E394" s="226">
        <v>16.920000000000002</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160</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22.5" outlineLevel="1" x14ac:dyDescent="0.2">
      <c r="A395" s="235">
        <v>110</v>
      </c>
      <c r="B395" s="236" t="s">
        <v>594</v>
      </c>
      <c r="C395" s="256" t="s">
        <v>595</v>
      </c>
      <c r="D395" s="237" t="s">
        <v>255</v>
      </c>
      <c r="E395" s="238">
        <v>12.9</v>
      </c>
      <c r="F395" s="239"/>
      <c r="G395" s="240">
        <f>ROUND(E395*F395,2)</f>
        <v>0</v>
      </c>
      <c r="H395" s="239"/>
      <c r="I395" s="240">
        <f>ROUND(E395*H395,2)</f>
        <v>0</v>
      </c>
      <c r="J395" s="239"/>
      <c r="K395" s="240">
        <f>ROUND(E395*J395,2)</f>
        <v>0</v>
      </c>
      <c r="L395" s="240">
        <v>12</v>
      </c>
      <c r="M395" s="240">
        <f>G395*(1+L395/100)</f>
        <v>0</v>
      </c>
      <c r="N395" s="238">
        <v>1.5200000000000001E-3</v>
      </c>
      <c r="O395" s="238">
        <f>ROUND(E395*N395,2)</f>
        <v>0.02</v>
      </c>
      <c r="P395" s="238">
        <v>0</v>
      </c>
      <c r="Q395" s="238">
        <f>ROUND(E395*P395,2)</f>
        <v>0</v>
      </c>
      <c r="R395" s="240"/>
      <c r="S395" s="240" t="s">
        <v>224</v>
      </c>
      <c r="T395" s="241" t="s">
        <v>225</v>
      </c>
      <c r="U395" s="223">
        <v>0.25</v>
      </c>
      <c r="V395" s="223">
        <f>ROUND(E395*U395,2)</f>
        <v>3.23</v>
      </c>
      <c r="W395" s="223"/>
      <c r="X395" s="223" t="s">
        <v>154</v>
      </c>
      <c r="Y395" s="223" t="s">
        <v>155</v>
      </c>
      <c r="Z395" s="212"/>
      <c r="AA395" s="212"/>
      <c r="AB395" s="212"/>
      <c r="AC395" s="212"/>
      <c r="AD395" s="212"/>
      <c r="AE395" s="212"/>
      <c r="AF395" s="212"/>
      <c r="AG395" s="212" t="s">
        <v>156</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61" t="s">
        <v>596</v>
      </c>
      <c r="D396" s="252"/>
      <c r="E396" s="252"/>
      <c r="F396" s="252"/>
      <c r="G396" s="252"/>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244</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8" t="s">
        <v>597</v>
      </c>
      <c r="D397" s="225"/>
      <c r="E397" s="226">
        <v>12.9</v>
      </c>
      <c r="F397" s="223"/>
      <c r="G397" s="22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160</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ht="22.5" outlineLevel="1" x14ac:dyDescent="0.2">
      <c r="A398" s="235">
        <v>111</v>
      </c>
      <c r="B398" s="236" t="s">
        <v>598</v>
      </c>
      <c r="C398" s="256" t="s">
        <v>599</v>
      </c>
      <c r="D398" s="237" t="s">
        <v>255</v>
      </c>
      <c r="E398" s="238">
        <v>184.5</v>
      </c>
      <c r="F398" s="239"/>
      <c r="G398" s="240">
        <f>ROUND(E398*F398,2)</f>
        <v>0</v>
      </c>
      <c r="H398" s="239"/>
      <c r="I398" s="240">
        <f>ROUND(E398*H398,2)</f>
        <v>0</v>
      </c>
      <c r="J398" s="239"/>
      <c r="K398" s="240">
        <f>ROUND(E398*J398,2)</f>
        <v>0</v>
      </c>
      <c r="L398" s="240">
        <v>12</v>
      </c>
      <c r="M398" s="240">
        <f>G398*(1+L398/100)</f>
        <v>0</v>
      </c>
      <c r="N398" s="238">
        <v>1.8400000000000001E-3</v>
      </c>
      <c r="O398" s="238">
        <f>ROUND(E398*N398,2)</f>
        <v>0.34</v>
      </c>
      <c r="P398" s="238">
        <v>0</v>
      </c>
      <c r="Q398" s="238">
        <f>ROUND(E398*P398,2)</f>
        <v>0</v>
      </c>
      <c r="R398" s="240"/>
      <c r="S398" s="240" t="s">
        <v>224</v>
      </c>
      <c r="T398" s="241" t="s">
        <v>600</v>
      </c>
      <c r="U398" s="223">
        <v>0.25</v>
      </c>
      <c r="V398" s="223">
        <f>ROUND(E398*U398,2)</f>
        <v>46.13</v>
      </c>
      <c r="W398" s="223"/>
      <c r="X398" s="223" t="s">
        <v>154</v>
      </c>
      <c r="Y398" s="223" t="s">
        <v>155</v>
      </c>
      <c r="Z398" s="212"/>
      <c r="AA398" s="212"/>
      <c r="AB398" s="212"/>
      <c r="AC398" s="212"/>
      <c r="AD398" s="212"/>
      <c r="AE398" s="212"/>
      <c r="AF398" s="212"/>
      <c r="AG398" s="212" t="s">
        <v>156</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61" t="s">
        <v>596</v>
      </c>
      <c r="D399" s="252"/>
      <c r="E399" s="252"/>
      <c r="F399" s="252"/>
      <c r="G399" s="252"/>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244</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2" x14ac:dyDescent="0.2">
      <c r="A400" s="219"/>
      <c r="B400" s="220"/>
      <c r="C400" s="258" t="s">
        <v>601</v>
      </c>
      <c r="D400" s="225"/>
      <c r="E400" s="226">
        <v>184.5</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160</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35">
        <v>112</v>
      </c>
      <c r="B401" s="236" t="s">
        <v>602</v>
      </c>
      <c r="C401" s="256" t="s">
        <v>603</v>
      </c>
      <c r="D401" s="237" t="s">
        <v>151</v>
      </c>
      <c r="E401" s="238">
        <v>813.86625000000004</v>
      </c>
      <c r="F401" s="239"/>
      <c r="G401" s="240">
        <f>ROUND(E401*F401,2)</f>
        <v>0</v>
      </c>
      <c r="H401" s="239"/>
      <c r="I401" s="240">
        <f>ROUND(E401*H401,2)</f>
        <v>0</v>
      </c>
      <c r="J401" s="239"/>
      <c r="K401" s="240">
        <f>ROUND(E401*J401,2)</f>
        <v>0</v>
      </c>
      <c r="L401" s="240">
        <v>12</v>
      </c>
      <c r="M401" s="240">
        <f>G401*(1+L401/100)</f>
        <v>0</v>
      </c>
      <c r="N401" s="238">
        <v>1.5E-3</v>
      </c>
      <c r="O401" s="238">
        <f>ROUND(E401*N401,2)</f>
        <v>1.22</v>
      </c>
      <c r="P401" s="238">
        <v>0</v>
      </c>
      <c r="Q401" s="238">
        <f>ROUND(E401*P401,2)</f>
        <v>0</v>
      </c>
      <c r="R401" s="240" t="s">
        <v>202</v>
      </c>
      <c r="S401" s="240" t="s">
        <v>153</v>
      </c>
      <c r="T401" s="241" t="s">
        <v>153</v>
      </c>
      <c r="U401" s="223">
        <v>0</v>
      </c>
      <c r="V401" s="223">
        <f>ROUND(E401*U401,2)</f>
        <v>0</v>
      </c>
      <c r="W401" s="223"/>
      <c r="X401" s="223" t="s">
        <v>203</v>
      </c>
      <c r="Y401" s="223" t="s">
        <v>155</v>
      </c>
      <c r="Z401" s="212"/>
      <c r="AA401" s="212"/>
      <c r="AB401" s="212"/>
      <c r="AC401" s="212"/>
      <c r="AD401" s="212"/>
      <c r="AE401" s="212"/>
      <c r="AF401" s="212"/>
      <c r="AG401" s="212" t="s">
        <v>204</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2" x14ac:dyDescent="0.2">
      <c r="A402" s="219"/>
      <c r="B402" s="220"/>
      <c r="C402" s="258" t="s">
        <v>604</v>
      </c>
      <c r="D402" s="225"/>
      <c r="E402" s="226">
        <v>813.86625000000004</v>
      </c>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160</v>
      </c>
      <c r="AH402" s="212">
        <v>5</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22.5" outlineLevel="1" x14ac:dyDescent="0.2">
      <c r="A403" s="235">
        <v>113</v>
      </c>
      <c r="B403" s="236" t="s">
        <v>605</v>
      </c>
      <c r="C403" s="256" t="s">
        <v>606</v>
      </c>
      <c r="D403" s="237" t="s">
        <v>151</v>
      </c>
      <c r="E403" s="238">
        <v>817.10024999999996</v>
      </c>
      <c r="F403" s="239"/>
      <c r="G403" s="240">
        <f>ROUND(E403*F403,2)</f>
        <v>0</v>
      </c>
      <c r="H403" s="239"/>
      <c r="I403" s="240">
        <f>ROUND(E403*H403,2)</f>
        <v>0</v>
      </c>
      <c r="J403" s="239"/>
      <c r="K403" s="240">
        <f>ROUND(E403*J403,2)</f>
        <v>0</v>
      </c>
      <c r="L403" s="240">
        <v>12</v>
      </c>
      <c r="M403" s="240">
        <f>G403*(1+L403/100)</f>
        <v>0</v>
      </c>
      <c r="N403" s="238">
        <v>4.4999999999999997E-3</v>
      </c>
      <c r="O403" s="238">
        <f>ROUND(E403*N403,2)</f>
        <v>3.68</v>
      </c>
      <c r="P403" s="238">
        <v>0</v>
      </c>
      <c r="Q403" s="238">
        <f>ROUND(E403*P403,2)</f>
        <v>0</v>
      </c>
      <c r="R403" s="240" t="s">
        <v>202</v>
      </c>
      <c r="S403" s="240" t="s">
        <v>153</v>
      </c>
      <c r="T403" s="241" t="s">
        <v>153</v>
      </c>
      <c r="U403" s="223">
        <v>0</v>
      </c>
      <c r="V403" s="223">
        <f>ROUND(E403*U403,2)</f>
        <v>0</v>
      </c>
      <c r="W403" s="223"/>
      <c r="X403" s="223" t="s">
        <v>203</v>
      </c>
      <c r="Y403" s="223" t="s">
        <v>155</v>
      </c>
      <c r="Z403" s="212"/>
      <c r="AA403" s="212"/>
      <c r="AB403" s="212"/>
      <c r="AC403" s="212"/>
      <c r="AD403" s="212"/>
      <c r="AE403" s="212"/>
      <c r="AF403" s="212"/>
      <c r="AG403" s="212" t="s">
        <v>607</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58" t="s">
        <v>608</v>
      </c>
      <c r="D404" s="225"/>
      <c r="E404" s="226">
        <v>817.10024999999996</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160</v>
      </c>
      <c r="AH404" s="212">
        <v>5</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v>114</v>
      </c>
      <c r="B405" s="220" t="s">
        <v>609</v>
      </c>
      <c r="C405" s="262" t="s">
        <v>610</v>
      </c>
      <c r="D405" s="221" t="s">
        <v>0</v>
      </c>
      <c r="E405" s="253"/>
      <c r="F405" s="224"/>
      <c r="G405" s="223">
        <f>ROUND(E405*F405,2)</f>
        <v>0</v>
      </c>
      <c r="H405" s="224"/>
      <c r="I405" s="223">
        <f>ROUND(E405*H405,2)</f>
        <v>0</v>
      </c>
      <c r="J405" s="224"/>
      <c r="K405" s="223">
        <f>ROUND(E405*J405,2)</f>
        <v>0</v>
      </c>
      <c r="L405" s="223">
        <v>12</v>
      </c>
      <c r="M405" s="223">
        <f>G405*(1+L405/100)</f>
        <v>0</v>
      </c>
      <c r="N405" s="222">
        <v>0</v>
      </c>
      <c r="O405" s="222">
        <f>ROUND(E405*N405,2)</f>
        <v>0</v>
      </c>
      <c r="P405" s="222">
        <v>0</v>
      </c>
      <c r="Q405" s="222">
        <f>ROUND(E405*P405,2)</f>
        <v>0</v>
      </c>
      <c r="R405" s="223" t="s">
        <v>534</v>
      </c>
      <c r="S405" s="223" t="s">
        <v>153</v>
      </c>
      <c r="T405" s="223" t="s">
        <v>153</v>
      </c>
      <c r="U405" s="223">
        <v>0</v>
      </c>
      <c r="V405" s="223">
        <f>ROUND(E405*U405,2)</f>
        <v>0</v>
      </c>
      <c r="W405" s="223"/>
      <c r="X405" s="223" t="s">
        <v>529</v>
      </c>
      <c r="Y405" s="223" t="s">
        <v>155</v>
      </c>
      <c r="Z405" s="212"/>
      <c r="AA405" s="212"/>
      <c r="AB405" s="212"/>
      <c r="AC405" s="212"/>
      <c r="AD405" s="212"/>
      <c r="AE405" s="212"/>
      <c r="AF405" s="212"/>
      <c r="AG405" s="212" t="s">
        <v>530</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2" x14ac:dyDescent="0.2">
      <c r="A406" s="219"/>
      <c r="B406" s="220"/>
      <c r="C406" s="263" t="s">
        <v>611</v>
      </c>
      <c r="D406" s="254"/>
      <c r="E406" s="254"/>
      <c r="F406" s="254"/>
      <c r="G406" s="254"/>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158</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x14ac:dyDescent="0.2">
      <c r="A407" s="228" t="s">
        <v>147</v>
      </c>
      <c r="B407" s="229" t="s">
        <v>89</v>
      </c>
      <c r="C407" s="255" t="s">
        <v>90</v>
      </c>
      <c r="D407" s="230"/>
      <c r="E407" s="231"/>
      <c r="F407" s="232"/>
      <c r="G407" s="232">
        <f>SUMIF(AG408:AG442,"&lt;&gt;NOR",G408:G442)</f>
        <v>0</v>
      </c>
      <c r="H407" s="232"/>
      <c r="I407" s="232">
        <f>SUM(I408:I442)</f>
        <v>0</v>
      </c>
      <c r="J407" s="232"/>
      <c r="K407" s="232">
        <f>SUM(K408:K442)</f>
        <v>0</v>
      </c>
      <c r="L407" s="232"/>
      <c r="M407" s="232">
        <f>SUM(M408:M442)</f>
        <v>0</v>
      </c>
      <c r="N407" s="231"/>
      <c r="O407" s="231">
        <f>SUM(O408:O442)</f>
        <v>21.78</v>
      </c>
      <c r="P407" s="231"/>
      <c r="Q407" s="231">
        <f>SUM(Q408:Q442)</f>
        <v>0.27</v>
      </c>
      <c r="R407" s="232"/>
      <c r="S407" s="232"/>
      <c r="T407" s="233"/>
      <c r="U407" s="227"/>
      <c r="V407" s="227">
        <f>SUM(V408:V442)</f>
        <v>359.28999999999996</v>
      </c>
      <c r="W407" s="227"/>
      <c r="X407" s="227"/>
      <c r="Y407" s="227"/>
      <c r="AG407" t="s">
        <v>148</v>
      </c>
    </row>
    <row r="408" spans="1:60" ht="33.75" outlineLevel="1" x14ac:dyDescent="0.2">
      <c r="A408" s="235">
        <v>115</v>
      </c>
      <c r="B408" s="236" t="s">
        <v>612</v>
      </c>
      <c r="C408" s="256" t="s">
        <v>613</v>
      </c>
      <c r="D408" s="237" t="s">
        <v>151</v>
      </c>
      <c r="E408" s="238">
        <v>65.790000000000006</v>
      </c>
      <c r="F408" s="239"/>
      <c r="G408" s="240">
        <f>ROUND(E408*F408,2)</f>
        <v>0</v>
      </c>
      <c r="H408" s="239"/>
      <c r="I408" s="240">
        <f>ROUND(E408*H408,2)</f>
        <v>0</v>
      </c>
      <c r="J408" s="239"/>
      <c r="K408" s="240">
        <f>ROUND(E408*J408,2)</f>
        <v>0</v>
      </c>
      <c r="L408" s="240">
        <v>12</v>
      </c>
      <c r="M408" s="240">
        <f>G408*(1+L408/100)</f>
        <v>0</v>
      </c>
      <c r="N408" s="238">
        <v>0</v>
      </c>
      <c r="O408" s="238">
        <f>ROUND(E408*N408,2)</f>
        <v>0</v>
      </c>
      <c r="P408" s="238">
        <v>4.1599999999999996E-3</v>
      </c>
      <c r="Q408" s="238">
        <f>ROUND(E408*P408,2)</f>
        <v>0.27</v>
      </c>
      <c r="R408" s="240" t="s">
        <v>614</v>
      </c>
      <c r="S408" s="240" t="s">
        <v>153</v>
      </c>
      <c r="T408" s="241" t="s">
        <v>153</v>
      </c>
      <c r="U408" s="223">
        <v>5.2999999999999999E-2</v>
      </c>
      <c r="V408" s="223">
        <f>ROUND(E408*U408,2)</f>
        <v>3.49</v>
      </c>
      <c r="W408" s="223"/>
      <c r="X408" s="223" t="s">
        <v>154</v>
      </c>
      <c r="Y408" s="223" t="s">
        <v>155</v>
      </c>
      <c r="Z408" s="212"/>
      <c r="AA408" s="212"/>
      <c r="AB408" s="212"/>
      <c r="AC408" s="212"/>
      <c r="AD408" s="212"/>
      <c r="AE408" s="212"/>
      <c r="AF408" s="212"/>
      <c r="AG408" s="212" t="s">
        <v>156</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58" t="s">
        <v>559</v>
      </c>
      <c r="D409" s="225"/>
      <c r="E409" s="226">
        <v>65.790000000000006</v>
      </c>
      <c r="F409" s="223"/>
      <c r="G409" s="223"/>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160</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35">
        <v>116</v>
      </c>
      <c r="B410" s="236" t="s">
        <v>615</v>
      </c>
      <c r="C410" s="256" t="s">
        <v>616</v>
      </c>
      <c r="D410" s="237" t="s">
        <v>151</v>
      </c>
      <c r="E410" s="238">
        <v>340.37860000000001</v>
      </c>
      <c r="F410" s="239"/>
      <c r="G410" s="240">
        <f>ROUND(E410*F410,2)</f>
        <v>0</v>
      </c>
      <c r="H410" s="239"/>
      <c r="I410" s="240">
        <f>ROUND(E410*H410,2)</f>
        <v>0</v>
      </c>
      <c r="J410" s="239"/>
      <c r="K410" s="240">
        <f>ROUND(E410*J410,2)</f>
        <v>0</v>
      </c>
      <c r="L410" s="240">
        <v>12</v>
      </c>
      <c r="M410" s="240">
        <f>G410*(1+L410/100)</f>
        <v>0</v>
      </c>
      <c r="N410" s="238">
        <v>3.9399999999999999E-3</v>
      </c>
      <c r="O410" s="238">
        <f>ROUND(E410*N410,2)</f>
        <v>1.34</v>
      </c>
      <c r="P410" s="238">
        <v>0</v>
      </c>
      <c r="Q410" s="238">
        <f>ROUND(E410*P410,2)</f>
        <v>0</v>
      </c>
      <c r="R410" s="240" t="s">
        <v>614</v>
      </c>
      <c r="S410" s="240" t="s">
        <v>153</v>
      </c>
      <c r="T410" s="241" t="s">
        <v>153</v>
      </c>
      <c r="U410" s="223">
        <v>0.21</v>
      </c>
      <c r="V410" s="223">
        <f>ROUND(E410*U410,2)</f>
        <v>71.48</v>
      </c>
      <c r="W410" s="223"/>
      <c r="X410" s="223" t="s">
        <v>154</v>
      </c>
      <c r="Y410" s="223" t="s">
        <v>155</v>
      </c>
      <c r="Z410" s="212"/>
      <c r="AA410" s="212"/>
      <c r="AB410" s="212"/>
      <c r="AC410" s="212"/>
      <c r="AD410" s="212"/>
      <c r="AE410" s="212"/>
      <c r="AF410" s="212"/>
      <c r="AG410" s="212" t="s">
        <v>156</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58" t="s">
        <v>416</v>
      </c>
      <c r="D411" s="225"/>
      <c r="E411" s="226">
        <v>259.584</v>
      </c>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160</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8" t="s">
        <v>386</v>
      </c>
      <c r="D412" s="225"/>
      <c r="E412" s="226">
        <v>61.8568</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160</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8" t="s">
        <v>387</v>
      </c>
      <c r="D413" s="225"/>
      <c r="E413" s="226">
        <v>18.937799999999999</v>
      </c>
      <c r="F413" s="223"/>
      <c r="G413" s="223"/>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160</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22.5" outlineLevel="1" x14ac:dyDescent="0.2">
      <c r="A414" s="235">
        <v>117</v>
      </c>
      <c r="B414" s="236" t="s">
        <v>617</v>
      </c>
      <c r="C414" s="256" t="s">
        <v>618</v>
      </c>
      <c r="D414" s="237" t="s">
        <v>151</v>
      </c>
      <c r="E414" s="238">
        <v>63.341999999999999</v>
      </c>
      <c r="F414" s="239"/>
      <c r="G414" s="240">
        <f>ROUND(E414*F414,2)</f>
        <v>0</v>
      </c>
      <c r="H414" s="239"/>
      <c r="I414" s="240">
        <f>ROUND(E414*H414,2)</f>
        <v>0</v>
      </c>
      <c r="J414" s="239"/>
      <c r="K414" s="240">
        <f>ROUND(E414*J414,2)</f>
        <v>0</v>
      </c>
      <c r="L414" s="240">
        <v>12</v>
      </c>
      <c r="M414" s="240">
        <f>G414*(1+L414/100)</f>
        <v>0</v>
      </c>
      <c r="N414" s="238">
        <v>0</v>
      </c>
      <c r="O414" s="238">
        <f>ROUND(E414*N414,2)</f>
        <v>0</v>
      </c>
      <c r="P414" s="238">
        <v>0</v>
      </c>
      <c r="Q414" s="238">
        <f>ROUND(E414*P414,2)</f>
        <v>0</v>
      </c>
      <c r="R414" s="240" t="s">
        <v>614</v>
      </c>
      <c r="S414" s="240" t="s">
        <v>153</v>
      </c>
      <c r="T414" s="241" t="s">
        <v>153</v>
      </c>
      <c r="U414" s="223">
        <v>0.46560000000000001</v>
      </c>
      <c r="V414" s="223">
        <f>ROUND(E414*U414,2)</f>
        <v>29.49</v>
      </c>
      <c r="W414" s="223"/>
      <c r="X414" s="223" t="s">
        <v>154</v>
      </c>
      <c r="Y414" s="223" t="s">
        <v>155</v>
      </c>
      <c r="Z414" s="212"/>
      <c r="AA414" s="212"/>
      <c r="AB414" s="212"/>
      <c r="AC414" s="212"/>
      <c r="AD414" s="212"/>
      <c r="AE414" s="212"/>
      <c r="AF414" s="212"/>
      <c r="AG414" s="212" t="s">
        <v>156</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58" t="s">
        <v>619</v>
      </c>
      <c r="D415" s="225"/>
      <c r="E415" s="226">
        <v>63.341999999999999</v>
      </c>
      <c r="F415" s="223"/>
      <c r="G415" s="22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160</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35">
        <v>118</v>
      </c>
      <c r="B416" s="236" t="s">
        <v>620</v>
      </c>
      <c r="C416" s="256" t="s">
        <v>621</v>
      </c>
      <c r="D416" s="237" t="s">
        <v>151</v>
      </c>
      <c r="E416" s="238">
        <v>65.790000000000006</v>
      </c>
      <c r="F416" s="239"/>
      <c r="G416" s="240">
        <f>ROUND(E416*F416,2)</f>
        <v>0</v>
      </c>
      <c r="H416" s="239"/>
      <c r="I416" s="240">
        <f>ROUND(E416*H416,2)</f>
        <v>0</v>
      </c>
      <c r="J416" s="239"/>
      <c r="K416" s="240">
        <f>ROUND(E416*J416,2)</f>
        <v>0</v>
      </c>
      <c r="L416" s="240">
        <v>12</v>
      </c>
      <c r="M416" s="240">
        <f>G416*(1+L416/100)</f>
        <v>0</v>
      </c>
      <c r="N416" s="238">
        <v>0</v>
      </c>
      <c r="O416" s="238">
        <f>ROUND(E416*N416,2)</f>
        <v>0</v>
      </c>
      <c r="P416" s="238">
        <v>0</v>
      </c>
      <c r="Q416" s="238">
        <f>ROUND(E416*P416,2)</f>
        <v>0</v>
      </c>
      <c r="R416" s="240" t="s">
        <v>614</v>
      </c>
      <c r="S416" s="240" t="s">
        <v>153</v>
      </c>
      <c r="T416" s="241" t="s">
        <v>153</v>
      </c>
      <c r="U416" s="223">
        <v>0.28000000000000003</v>
      </c>
      <c r="V416" s="223">
        <f>ROUND(E416*U416,2)</f>
        <v>18.420000000000002</v>
      </c>
      <c r="W416" s="223"/>
      <c r="X416" s="223" t="s">
        <v>154</v>
      </c>
      <c r="Y416" s="223" t="s">
        <v>155</v>
      </c>
      <c r="Z416" s="212"/>
      <c r="AA416" s="212"/>
      <c r="AB416" s="212"/>
      <c r="AC416" s="212"/>
      <c r="AD416" s="212"/>
      <c r="AE416" s="212"/>
      <c r="AF416" s="212"/>
      <c r="AG416" s="212" t="s">
        <v>156</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58" t="s">
        <v>570</v>
      </c>
      <c r="D417" s="225"/>
      <c r="E417" s="226">
        <v>65.790000000000006</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160</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35">
        <v>119</v>
      </c>
      <c r="B418" s="236" t="s">
        <v>622</v>
      </c>
      <c r="C418" s="256" t="s">
        <v>623</v>
      </c>
      <c r="D418" s="237" t="s">
        <v>151</v>
      </c>
      <c r="E418" s="238">
        <v>576.61</v>
      </c>
      <c r="F418" s="239"/>
      <c r="G418" s="240">
        <f>ROUND(E418*F418,2)</f>
        <v>0</v>
      </c>
      <c r="H418" s="239"/>
      <c r="I418" s="240">
        <f>ROUND(E418*H418,2)</f>
        <v>0</v>
      </c>
      <c r="J418" s="239"/>
      <c r="K418" s="240">
        <f>ROUND(E418*J418,2)</f>
        <v>0</v>
      </c>
      <c r="L418" s="240">
        <v>12</v>
      </c>
      <c r="M418" s="240">
        <f>G418*(1+L418/100)</f>
        <v>0</v>
      </c>
      <c r="N418" s="238">
        <v>1.7000000000000001E-4</v>
      </c>
      <c r="O418" s="238">
        <f>ROUND(E418*N418,2)</f>
        <v>0.1</v>
      </c>
      <c r="P418" s="238">
        <v>0</v>
      </c>
      <c r="Q418" s="238">
        <f>ROUND(E418*P418,2)</f>
        <v>0</v>
      </c>
      <c r="R418" s="240" t="s">
        <v>614</v>
      </c>
      <c r="S418" s="240" t="s">
        <v>153</v>
      </c>
      <c r="T418" s="241" t="s">
        <v>153</v>
      </c>
      <c r="U418" s="223">
        <v>0.41</v>
      </c>
      <c r="V418" s="223">
        <f>ROUND(E418*U418,2)</f>
        <v>236.41</v>
      </c>
      <c r="W418" s="223"/>
      <c r="X418" s="223" t="s">
        <v>154</v>
      </c>
      <c r="Y418" s="223" t="s">
        <v>155</v>
      </c>
      <c r="Z418" s="212"/>
      <c r="AA418" s="212"/>
      <c r="AB418" s="212"/>
      <c r="AC418" s="212"/>
      <c r="AD418" s="212"/>
      <c r="AE418" s="212"/>
      <c r="AF418" s="212"/>
      <c r="AG418" s="212" t="s">
        <v>156</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8" t="s">
        <v>624</v>
      </c>
      <c r="D419" s="225"/>
      <c r="E419" s="226">
        <v>576.61</v>
      </c>
      <c r="F419" s="223"/>
      <c r="G419" s="22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160</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ht="22.5" outlineLevel="1" x14ac:dyDescent="0.2">
      <c r="A420" s="235">
        <v>120</v>
      </c>
      <c r="B420" s="236" t="s">
        <v>625</v>
      </c>
      <c r="C420" s="256" t="s">
        <v>626</v>
      </c>
      <c r="D420" s="237" t="s">
        <v>163</v>
      </c>
      <c r="E420" s="238">
        <v>5.3207300000000002</v>
      </c>
      <c r="F420" s="239"/>
      <c r="G420" s="240">
        <f>ROUND(E420*F420,2)</f>
        <v>0</v>
      </c>
      <c r="H420" s="239"/>
      <c r="I420" s="240">
        <f>ROUND(E420*H420,2)</f>
        <v>0</v>
      </c>
      <c r="J420" s="239"/>
      <c r="K420" s="240">
        <f>ROUND(E420*J420,2)</f>
        <v>0</v>
      </c>
      <c r="L420" s="240">
        <v>12</v>
      </c>
      <c r="M420" s="240">
        <f>G420*(1+L420/100)</f>
        <v>0</v>
      </c>
      <c r="N420" s="238">
        <v>0.03</v>
      </c>
      <c r="O420" s="238">
        <f>ROUND(E420*N420,2)</f>
        <v>0.16</v>
      </c>
      <c r="P420" s="238">
        <v>0</v>
      </c>
      <c r="Q420" s="238">
        <f>ROUND(E420*P420,2)</f>
        <v>0</v>
      </c>
      <c r="R420" s="240" t="s">
        <v>202</v>
      </c>
      <c r="S420" s="240" t="s">
        <v>153</v>
      </c>
      <c r="T420" s="241" t="s">
        <v>153</v>
      </c>
      <c r="U420" s="223">
        <v>0</v>
      </c>
      <c r="V420" s="223">
        <f>ROUND(E420*U420,2)</f>
        <v>0</v>
      </c>
      <c r="W420" s="223"/>
      <c r="X420" s="223" t="s">
        <v>203</v>
      </c>
      <c r="Y420" s="223" t="s">
        <v>155</v>
      </c>
      <c r="Z420" s="212"/>
      <c r="AA420" s="212"/>
      <c r="AB420" s="212"/>
      <c r="AC420" s="212"/>
      <c r="AD420" s="212"/>
      <c r="AE420" s="212"/>
      <c r="AF420" s="212"/>
      <c r="AG420" s="212" t="s">
        <v>607</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58" t="s">
        <v>627</v>
      </c>
      <c r="D421" s="225"/>
      <c r="E421" s="226">
        <v>5.3207300000000002</v>
      </c>
      <c r="F421" s="223"/>
      <c r="G421" s="223"/>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160</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ht="22.5" outlineLevel="1" x14ac:dyDescent="0.2">
      <c r="A422" s="235">
        <v>121</v>
      </c>
      <c r="B422" s="236" t="s">
        <v>628</v>
      </c>
      <c r="C422" s="256" t="s">
        <v>629</v>
      </c>
      <c r="D422" s="237" t="s">
        <v>163</v>
      </c>
      <c r="E422" s="238">
        <v>8.5440299999999993</v>
      </c>
      <c r="F422" s="239"/>
      <c r="G422" s="240">
        <f>ROUND(E422*F422,2)</f>
        <v>0</v>
      </c>
      <c r="H422" s="239"/>
      <c r="I422" s="240">
        <f>ROUND(E422*H422,2)</f>
        <v>0</v>
      </c>
      <c r="J422" s="239"/>
      <c r="K422" s="240">
        <f>ROUND(E422*J422,2)</f>
        <v>0</v>
      </c>
      <c r="L422" s="240">
        <v>12</v>
      </c>
      <c r="M422" s="240">
        <f>G422*(1+L422/100)</f>
        <v>0</v>
      </c>
      <c r="N422" s="238">
        <v>0.02</v>
      </c>
      <c r="O422" s="238">
        <f>ROUND(E422*N422,2)</f>
        <v>0.17</v>
      </c>
      <c r="P422" s="238">
        <v>0</v>
      </c>
      <c r="Q422" s="238">
        <f>ROUND(E422*P422,2)</f>
        <v>0</v>
      </c>
      <c r="R422" s="240" t="s">
        <v>202</v>
      </c>
      <c r="S422" s="240" t="s">
        <v>153</v>
      </c>
      <c r="T422" s="241" t="s">
        <v>153</v>
      </c>
      <c r="U422" s="223">
        <v>0</v>
      </c>
      <c r="V422" s="223">
        <f>ROUND(E422*U422,2)</f>
        <v>0</v>
      </c>
      <c r="W422" s="223"/>
      <c r="X422" s="223" t="s">
        <v>203</v>
      </c>
      <c r="Y422" s="223" t="s">
        <v>155</v>
      </c>
      <c r="Z422" s="212"/>
      <c r="AA422" s="212"/>
      <c r="AB422" s="212"/>
      <c r="AC422" s="212"/>
      <c r="AD422" s="212"/>
      <c r="AE422" s="212"/>
      <c r="AF422" s="212"/>
      <c r="AG422" s="212" t="s">
        <v>607</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58" t="s">
        <v>630</v>
      </c>
      <c r="D423" s="225"/>
      <c r="E423" s="226">
        <v>3.8969800000000001</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160</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8" t="s">
        <v>631</v>
      </c>
      <c r="D424" s="225"/>
      <c r="E424" s="226">
        <v>1.1930799999999999</v>
      </c>
      <c r="F424" s="223"/>
      <c r="G424" s="223"/>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160</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8" t="s">
        <v>632</v>
      </c>
      <c r="D425" s="225"/>
      <c r="E425" s="226">
        <v>3.4539800000000001</v>
      </c>
      <c r="F425" s="223"/>
      <c r="G425" s="223"/>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160</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ht="22.5" outlineLevel="1" x14ac:dyDescent="0.2">
      <c r="A426" s="235">
        <v>122</v>
      </c>
      <c r="B426" s="236" t="s">
        <v>633</v>
      </c>
      <c r="C426" s="256" t="s">
        <v>634</v>
      </c>
      <c r="D426" s="237" t="s">
        <v>163</v>
      </c>
      <c r="E426" s="238">
        <v>2.6603599999999998</v>
      </c>
      <c r="F426" s="239"/>
      <c r="G426" s="240">
        <f>ROUND(E426*F426,2)</f>
        <v>0</v>
      </c>
      <c r="H426" s="239"/>
      <c r="I426" s="240">
        <f>ROUND(E426*H426,2)</f>
        <v>0</v>
      </c>
      <c r="J426" s="239"/>
      <c r="K426" s="240">
        <f>ROUND(E426*J426,2)</f>
        <v>0</v>
      </c>
      <c r="L426" s="240">
        <v>12</v>
      </c>
      <c r="M426" s="240">
        <f>G426*(1+L426/100)</f>
        <v>0</v>
      </c>
      <c r="N426" s="238">
        <v>2.5000000000000001E-2</v>
      </c>
      <c r="O426" s="238">
        <f>ROUND(E426*N426,2)</f>
        <v>7.0000000000000007E-2</v>
      </c>
      <c r="P426" s="238">
        <v>0</v>
      </c>
      <c r="Q426" s="238">
        <f>ROUND(E426*P426,2)</f>
        <v>0</v>
      </c>
      <c r="R426" s="240" t="s">
        <v>202</v>
      </c>
      <c r="S426" s="240" t="s">
        <v>153</v>
      </c>
      <c r="T426" s="241" t="s">
        <v>153</v>
      </c>
      <c r="U426" s="223">
        <v>0</v>
      </c>
      <c r="V426" s="223">
        <f>ROUND(E426*U426,2)</f>
        <v>0</v>
      </c>
      <c r="W426" s="223"/>
      <c r="X426" s="223" t="s">
        <v>203</v>
      </c>
      <c r="Y426" s="223" t="s">
        <v>155</v>
      </c>
      <c r="Z426" s="212"/>
      <c r="AA426" s="212"/>
      <c r="AB426" s="212"/>
      <c r="AC426" s="212"/>
      <c r="AD426" s="212"/>
      <c r="AE426" s="212"/>
      <c r="AF426" s="212"/>
      <c r="AG426" s="212" t="s">
        <v>607</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58" t="s">
        <v>635</v>
      </c>
      <c r="D427" s="225"/>
      <c r="E427" s="226">
        <v>2.6603599999999998</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160</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22.5" outlineLevel="1" x14ac:dyDescent="0.2">
      <c r="A428" s="235">
        <v>123</v>
      </c>
      <c r="B428" s="236" t="s">
        <v>636</v>
      </c>
      <c r="C428" s="256" t="s">
        <v>637</v>
      </c>
      <c r="D428" s="237" t="s">
        <v>163</v>
      </c>
      <c r="E428" s="238">
        <v>66.598460000000003</v>
      </c>
      <c r="F428" s="239"/>
      <c r="G428" s="240">
        <f>ROUND(E428*F428,2)</f>
        <v>0</v>
      </c>
      <c r="H428" s="239"/>
      <c r="I428" s="240">
        <f>ROUND(E428*H428,2)</f>
        <v>0</v>
      </c>
      <c r="J428" s="239"/>
      <c r="K428" s="240">
        <f>ROUND(E428*J428,2)</f>
        <v>0</v>
      </c>
      <c r="L428" s="240">
        <v>12</v>
      </c>
      <c r="M428" s="240">
        <f>G428*(1+L428/100)</f>
        <v>0</v>
      </c>
      <c r="N428" s="238">
        <v>2.5000000000000001E-2</v>
      </c>
      <c r="O428" s="238">
        <f>ROUND(E428*N428,2)</f>
        <v>1.66</v>
      </c>
      <c r="P428" s="238">
        <v>0</v>
      </c>
      <c r="Q428" s="238">
        <f>ROUND(E428*P428,2)</f>
        <v>0</v>
      </c>
      <c r="R428" s="240" t="s">
        <v>202</v>
      </c>
      <c r="S428" s="240" t="s">
        <v>153</v>
      </c>
      <c r="T428" s="241" t="s">
        <v>153</v>
      </c>
      <c r="U428" s="223">
        <v>0</v>
      </c>
      <c r="V428" s="223">
        <f>ROUND(E428*U428,2)</f>
        <v>0</v>
      </c>
      <c r="W428" s="223"/>
      <c r="X428" s="223" t="s">
        <v>203</v>
      </c>
      <c r="Y428" s="223" t="s">
        <v>155</v>
      </c>
      <c r="Z428" s="212"/>
      <c r="AA428" s="212"/>
      <c r="AB428" s="212"/>
      <c r="AC428" s="212"/>
      <c r="AD428" s="212"/>
      <c r="AE428" s="212"/>
      <c r="AF428" s="212"/>
      <c r="AG428" s="212" t="s">
        <v>607</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8" t="s">
        <v>638</v>
      </c>
      <c r="D429" s="225"/>
      <c r="E429" s="226">
        <v>66.598460000000003</v>
      </c>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160</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1" x14ac:dyDescent="0.2">
      <c r="A430" s="235">
        <v>124</v>
      </c>
      <c r="B430" s="236" t="s">
        <v>639</v>
      </c>
      <c r="C430" s="256" t="s">
        <v>640</v>
      </c>
      <c r="D430" s="237" t="s">
        <v>163</v>
      </c>
      <c r="E430" s="238">
        <v>8.1768999999999998</v>
      </c>
      <c r="F430" s="239"/>
      <c r="G430" s="240">
        <f>ROUND(E430*F430,2)</f>
        <v>0</v>
      </c>
      <c r="H430" s="239"/>
      <c r="I430" s="240">
        <f>ROUND(E430*H430,2)</f>
        <v>0</v>
      </c>
      <c r="J430" s="239"/>
      <c r="K430" s="240">
        <f>ROUND(E430*J430,2)</f>
        <v>0</v>
      </c>
      <c r="L430" s="240">
        <v>12</v>
      </c>
      <c r="M430" s="240">
        <f>G430*(1+L430/100)</f>
        <v>0</v>
      </c>
      <c r="N430" s="238">
        <v>0.03</v>
      </c>
      <c r="O430" s="238">
        <f>ROUND(E430*N430,2)</f>
        <v>0.25</v>
      </c>
      <c r="P430" s="238">
        <v>0</v>
      </c>
      <c r="Q430" s="238">
        <f>ROUND(E430*P430,2)</f>
        <v>0</v>
      </c>
      <c r="R430" s="240" t="s">
        <v>202</v>
      </c>
      <c r="S430" s="240" t="s">
        <v>153</v>
      </c>
      <c r="T430" s="241" t="s">
        <v>153</v>
      </c>
      <c r="U430" s="223">
        <v>0</v>
      </c>
      <c r="V430" s="223">
        <f>ROUND(E430*U430,2)</f>
        <v>0</v>
      </c>
      <c r="W430" s="223"/>
      <c r="X430" s="223" t="s">
        <v>203</v>
      </c>
      <c r="Y430" s="223" t="s">
        <v>155</v>
      </c>
      <c r="Z430" s="212"/>
      <c r="AA430" s="212"/>
      <c r="AB430" s="212"/>
      <c r="AC430" s="212"/>
      <c r="AD430" s="212"/>
      <c r="AE430" s="212"/>
      <c r="AF430" s="212"/>
      <c r="AG430" s="212" t="s">
        <v>607</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58" t="s">
        <v>641</v>
      </c>
      <c r="D431" s="225"/>
      <c r="E431" s="226">
        <v>8.1768999999999998</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160</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33.75" outlineLevel="1" x14ac:dyDescent="0.2">
      <c r="A432" s="235">
        <v>125</v>
      </c>
      <c r="B432" s="236" t="s">
        <v>642</v>
      </c>
      <c r="C432" s="256" t="s">
        <v>643</v>
      </c>
      <c r="D432" s="237" t="s">
        <v>151</v>
      </c>
      <c r="E432" s="238">
        <v>3.15</v>
      </c>
      <c r="F432" s="239"/>
      <c r="G432" s="240">
        <f>ROUND(E432*F432,2)</f>
        <v>0</v>
      </c>
      <c r="H432" s="239"/>
      <c r="I432" s="240">
        <f>ROUND(E432*H432,2)</f>
        <v>0</v>
      </c>
      <c r="J432" s="239"/>
      <c r="K432" s="240">
        <f>ROUND(E432*J432,2)</f>
        <v>0</v>
      </c>
      <c r="L432" s="240">
        <v>12</v>
      </c>
      <c r="M432" s="240">
        <f>G432*(1+L432/100)</f>
        <v>0</v>
      </c>
      <c r="N432" s="238">
        <v>4.1999999999999997E-3</v>
      </c>
      <c r="O432" s="238">
        <f>ROUND(E432*N432,2)</f>
        <v>0.01</v>
      </c>
      <c r="P432" s="238">
        <v>0</v>
      </c>
      <c r="Q432" s="238">
        <f>ROUND(E432*P432,2)</f>
        <v>0</v>
      </c>
      <c r="R432" s="240" t="s">
        <v>202</v>
      </c>
      <c r="S432" s="240" t="s">
        <v>153</v>
      </c>
      <c r="T432" s="241" t="s">
        <v>153</v>
      </c>
      <c r="U432" s="223">
        <v>0</v>
      </c>
      <c r="V432" s="223">
        <f>ROUND(E432*U432,2)</f>
        <v>0</v>
      </c>
      <c r="W432" s="223"/>
      <c r="X432" s="223" t="s">
        <v>203</v>
      </c>
      <c r="Y432" s="223" t="s">
        <v>155</v>
      </c>
      <c r="Z432" s="212"/>
      <c r="AA432" s="212"/>
      <c r="AB432" s="212"/>
      <c r="AC432" s="212"/>
      <c r="AD432" s="212"/>
      <c r="AE432" s="212"/>
      <c r="AF432" s="212"/>
      <c r="AG432" s="212" t="s">
        <v>607</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58" t="s">
        <v>644</v>
      </c>
      <c r="D433" s="225"/>
      <c r="E433" s="226">
        <v>3.15</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160</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ht="33.75" outlineLevel="1" x14ac:dyDescent="0.2">
      <c r="A434" s="235">
        <v>126</v>
      </c>
      <c r="B434" s="236" t="s">
        <v>645</v>
      </c>
      <c r="C434" s="256" t="s">
        <v>646</v>
      </c>
      <c r="D434" s="237" t="s">
        <v>151</v>
      </c>
      <c r="E434" s="238">
        <v>72.229500000000002</v>
      </c>
      <c r="F434" s="239"/>
      <c r="G434" s="240">
        <f>ROUND(E434*F434,2)</f>
        <v>0</v>
      </c>
      <c r="H434" s="239"/>
      <c r="I434" s="240">
        <f>ROUND(E434*H434,2)</f>
        <v>0</v>
      </c>
      <c r="J434" s="239"/>
      <c r="K434" s="240">
        <f>ROUND(E434*J434,2)</f>
        <v>0</v>
      </c>
      <c r="L434" s="240">
        <v>12</v>
      </c>
      <c r="M434" s="240">
        <f>G434*(1+L434/100)</f>
        <v>0</v>
      </c>
      <c r="N434" s="238">
        <v>8.0000000000000002E-3</v>
      </c>
      <c r="O434" s="238">
        <f>ROUND(E434*N434,2)</f>
        <v>0.57999999999999996</v>
      </c>
      <c r="P434" s="238">
        <v>0</v>
      </c>
      <c r="Q434" s="238">
        <f>ROUND(E434*P434,2)</f>
        <v>0</v>
      </c>
      <c r="R434" s="240" t="s">
        <v>202</v>
      </c>
      <c r="S434" s="240" t="s">
        <v>153</v>
      </c>
      <c r="T434" s="241" t="s">
        <v>153</v>
      </c>
      <c r="U434" s="223">
        <v>0</v>
      </c>
      <c r="V434" s="223">
        <f>ROUND(E434*U434,2)</f>
        <v>0</v>
      </c>
      <c r="W434" s="223"/>
      <c r="X434" s="223" t="s">
        <v>203</v>
      </c>
      <c r="Y434" s="223" t="s">
        <v>155</v>
      </c>
      <c r="Z434" s="212"/>
      <c r="AA434" s="212"/>
      <c r="AB434" s="212"/>
      <c r="AC434" s="212"/>
      <c r="AD434" s="212"/>
      <c r="AE434" s="212"/>
      <c r="AF434" s="212"/>
      <c r="AG434" s="212" t="s">
        <v>607</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8" t="s">
        <v>647</v>
      </c>
      <c r="D435" s="225"/>
      <c r="E435" s="226">
        <v>69.079499999999996</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160</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8" t="s">
        <v>644</v>
      </c>
      <c r="D436" s="225"/>
      <c r="E436" s="226">
        <v>3.15</v>
      </c>
      <c r="F436" s="223"/>
      <c r="G436" s="223"/>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160</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ht="33.75" outlineLevel="1" x14ac:dyDescent="0.2">
      <c r="A437" s="235">
        <v>127</v>
      </c>
      <c r="B437" s="236" t="s">
        <v>648</v>
      </c>
      <c r="C437" s="256" t="s">
        <v>649</v>
      </c>
      <c r="D437" s="237" t="s">
        <v>151</v>
      </c>
      <c r="E437" s="238">
        <v>605.44050000000004</v>
      </c>
      <c r="F437" s="239"/>
      <c r="G437" s="240">
        <f>ROUND(E437*F437,2)</f>
        <v>0</v>
      </c>
      <c r="H437" s="239"/>
      <c r="I437" s="240">
        <f>ROUND(E437*H437,2)</f>
        <v>0</v>
      </c>
      <c r="J437" s="239"/>
      <c r="K437" s="240">
        <f>ROUND(E437*J437,2)</f>
        <v>0</v>
      </c>
      <c r="L437" s="240">
        <v>12</v>
      </c>
      <c r="M437" s="240">
        <f>G437*(1+L437/100)</f>
        <v>0</v>
      </c>
      <c r="N437" s="238">
        <v>1.2800000000000001E-2</v>
      </c>
      <c r="O437" s="238">
        <f>ROUND(E437*N437,2)</f>
        <v>7.75</v>
      </c>
      <c r="P437" s="238">
        <v>0</v>
      </c>
      <c r="Q437" s="238">
        <f>ROUND(E437*P437,2)</f>
        <v>0</v>
      </c>
      <c r="R437" s="240" t="s">
        <v>202</v>
      </c>
      <c r="S437" s="240" t="s">
        <v>153</v>
      </c>
      <c r="T437" s="241" t="s">
        <v>153</v>
      </c>
      <c r="U437" s="223">
        <v>0</v>
      </c>
      <c r="V437" s="223">
        <f>ROUND(E437*U437,2)</f>
        <v>0</v>
      </c>
      <c r="W437" s="223"/>
      <c r="X437" s="223" t="s">
        <v>203</v>
      </c>
      <c r="Y437" s="223" t="s">
        <v>155</v>
      </c>
      <c r="Z437" s="212"/>
      <c r="AA437" s="212"/>
      <c r="AB437" s="212"/>
      <c r="AC437" s="212"/>
      <c r="AD437" s="212"/>
      <c r="AE437" s="212"/>
      <c r="AF437" s="212"/>
      <c r="AG437" s="212" t="s">
        <v>607</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58" t="s">
        <v>650</v>
      </c>
      <c r="D438" s="225"/>
      <c r="E438" s="226">
        <v>605.44050000000004</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160</v>
      </c>
      <c r="AH438" s="212">
        <v>5</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ht="33.75" outlineLevel="1" x14ac:dyDescent="0.2">
      <c r="A439" s="235">
        <v>128</v>
      </c>
      <c r="B439" s="236" t="s">
        <v>651</v>
      </c>
      <c r="C439" s="256" t="s">
        <v>652</v>
      </c>
      <c r="D439" s="237" t="s">
        <v>151</v>
      </c>
      <c r="E439" s="238">
        <v>605.44050000000004</v>
      </c>
      <c r="F439" s="239"/>
      <c r="G439" s="240">
        <f>ROUND(E439*F439,2)</f>
        <v>0</v>
      </c>
      <c r="H439" s="239"/>
      <c r="I439" s="240">
        <f>ROUND(E439*H439,2)</f>
        <v>0</v>
      </c>
      <c r="J439" s="239"/>
      <c r="K439" s="240">
        <f>ROUND(E439*J439,2)</f>
        <v>0</v>
      </c>
      <c r="L439" s="240">
        <v>12</v>
      </c>
      <c r="M439" s="240">
        <f>G439*(1+L439/100)</f>
        <v>0</v>
      </c>
      <c r="N439" s="238">
        <v>1.6E-2</v>
      </c>
      <c r="O439" s="238">
        <f>ROUND(E439*N439,2)</f>
        <v>9.69</v>
      </c>
      <c r="P439" s="238">
        <v>0</v>
      </c>
      <c r="Q439" s="238">
        <f>ROUND(E439*P439,2)</f>
        <v>0</v>
      </c>
      <c r="R439" s="240" t="s">
        <v>202</v>
      </c>
      <c r="S439" s="240" t="s">
        <v>153</v>
      </c>
      <c r="T439" s="241" t="s">
        <v>153</v>
      </c>
      <c r="U439" s="223">
        <v>0</v>
      </c>
      <c r="V439" s="223">
        <f>ROUND(E439*U439,2)</f>
        <v>0</v>
      </c>
      <c r="W439" s="223"/>
      <c r="X439" s="223" t="s">
        <v>203</v>
      </c>
      <c r="Y439" s="223" t="s">
        <v>155</v>
      </c>
      <c r="Z439" s="212"/>
      <c r="AA439" s="212"/>
      <c r="AB439" s="212"/>
      <c r="AC439" s="212"/>
      <c r="AD439" s="212"/>
      <c r="AE439" s="212"/>
      <c r="AF439" s="212"/>
      <c r="AG439" s="212" t="s">
        <v>204</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58" t="s">
        <v>653</v>
      </c>
      <c r="D440" s="225"/>
      <c r="E440" s="226">
        <v>605.44050000000004</v>
      </c>
      <c r="F440" s="223"/>
      <c r="G440" s="223"/>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160</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19">
        <v>129</v>
      </c>
      <c r="B441" s="220" t="s">
        <v>654</v>
      </c>
      <c r="C441" s="262" t="s">
        <v>655</v>
      </c>
      <c r="D441" s="221" t="s">
        <v>0</v>
      </c>
      <c r="E441" s="253"/>
      <c r="F441" s="224"/>
      <c r="G441" s="223">
        <f>ROUND(E441*F441,2)</f>
        <v>0</v>
      </c>
      <c r="H441" s="224"/>
      <c r="I441" s="223">
        <f>ROUND(E441*H441,2)</f>
        <v>0</v>
      </c>
      <c r="J441" s="224"/>
      <c r="K441" s="223">
        <f>ROUND(E441*J441,2)</f>
        <v>0</v>
      </c>
      <c r="L441" s="223">
        <v>12</v>
      </c>
      <c r="M441" s="223">
        <f>G441*(1+L441/100)</f>
        <v>0</v>
      </c>
      <c r="N441" s="222">
        <v>0</v>
      </c>
      <c r="O441" s="222">
        <f>ROUND(E441*N441,2)</f>
        <v>0</v>
      </c>
      <c r="P441" s="222">
        <v>0</v>
      </c>
      <c r="Q441" s="222">
        <f>ROUND(E441*P441,2)</f>
        <v>0</v>
      </c>
      <c r="R441" s="223" t="s">
        <v>614</v>
      </c>
      <c r="S441" s="223" t="s">
        <v>153</v>
      </c>
      <c r="T441" s="223" t="s">
        <v>153</v>
      </c>
      <c r="U441" s="223">
        <v>0</v>
      </c>
      <c r="V441" s="223">
        <f>ROUND(E441*U441,2)</f>
        <v>0</v>
      </c>
      <c r="W441" s="223"/>
      <c r="X441" s="223" t="s">
        <v>529</v>
      </c>
      <c r="Y441" s="223" t="s">
        <v>155</v>
      </c>
      <c r="Z441" s="212"/>
      <c r="AA441" s="212"/>
      <c r="AB441" s="212"/>
      <c r="AC441" s="212"/>
      <c r="AD441" s="212"/>
      <c r="AE441" s="212"/>
      <c r="AF441" s="212"/>
      <c r="AG441" s="212" t="s">
        <v>530</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63" t="s">
        <v>611</v>
      </c>
      <c r="D442" s="254"/>
      <c r="E442" s="254"/>
      <c r="F442" s="254"/>
      <c r="G442" s="254"/>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158</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x14ac:dyDescent="0.2">
      <c r="A443" s="228" t="s">
        <v>147</v>
      </c>
      <c r="B443" s="229" t="s">
        <v>91</v>
      </c>
      <c r="C443" s="255" t="s">
        <v>92</v>
      </c>
      <c r="D443" s="230"/>
      <c r="E443" s="231"/>
      <c r="F443" s="232"/>
      <c r="G443" s="232">
        <f>SUMIF(AG444:AG452,"&lt;&gt;NOR",G444:G452)</f>
        <v>0</v>
      </c>
      <c r="H443" s="232"/>
      <c r="I443" s="232">
        <f>SUM(I444:I452)</f>
        <v>0</v>
      </c>
      <c r="J443" s="232"/>
      <c r="K443" s="232">
        <f>SUM(K444:K452)</f>
        <v>0</v>
      </c>
      <c r="L443" s="232"/>
      <c r="M443" s="232">
        <f>SUM(M444:M452)</f>
        <v>0</v>
      </c>
      <c r="N443" s="231"/>
      <c r="O443" s="231">
        <f>SUM(O444:O452)</f>
        <v>0.02</v>
      </c>
      <c r="P443" s="231"/>
      <c r="Q443" s="231">
        <f>SUM(Q444:Q452)</f>
        <v>0.06</v>
      </c>
      <c r="R443" s="232"/>
      <c r="S443" s="232"/>
      <c r="T443" s="233"/>
      <c r="U443" s="227"/>
      <c r="V443" s="227">
        <f>SUM(V444:V452)</f>
        <v>6.11</v>
      </c>
      <c r="W443" s="227"/>
      <c r="X443" s="227"/>
      <c r="Y443" s="227"/>
      <c r="AG443" t="s">
        <v>148</v>
      </c>
    </row>
    <row r="444" spans="1:60" ht="22.5" outlineLevel="1" x14ac:dyDescent="0.2">
      <c r="A444" s="235">
        <v>130</v>
      </c>
      <c r="B444" s="236" t="s">
        <v>656</v>
      </c>
      <c r="C444" s="256" t="s">
        <v>657</v>
      </c>
      <c r="D444" s="237" t="s">
        <v>255</v>
      </c>
      <c r="E444" s="238">
        <v>3</v>
      </c>
      <c r="F444" s="239"/>
      <c r="G444" s="240">
        <f>ROUND(E444*F444,2)</f>
        <v>0</v>
      </c>
      <c r="H444" s="239"/>
      <c r="I444" s="240">
        <f>ROUND(E444*H444,2)</f>
        <v>0</v>
      </c>
      <c r="J444" s="239"/>
      <c r="K444" s="240">
        <f>ROUND(E444*J444,2)</f>
        <v>0</v>
      </c>
      <c r="L444" s="240">
        <v>12</v>
      </c>
      <c r="M444" s="240">
        <f>G444*(1+L444/100)</f>
        <v>0</v>
      </c>
      <c r="N444" s="238">
        <v>1.73E-3</v>
      </c>
      <c r="O444" s="238">
        <f>ROUND(E444*N444,2)</f>
        <v>0.01</v>
      </c>
      <c r="P444" s="238">
        <v>0</v>
      </c>
      <c r="Q444" s="238">
        <f>ROUND(E444*P444,2)</f>
        <v>0</v>
      </c>
      <c r="R444" s="240" t="s">
        <v>658</v>
      </c>
      <c r="S444" s="240" t="s">
        <v>153</v>
      </c>
      <c r="T444" s="241" t="s">
        <v>153</v>
      </c>
      <c r="U444" s="223">
        <v>0.82899999999999996</v>
      </c>
      <c r="V444" s="223">
        <f>ROUND(E444*U444,2)</f>
        <v>2.4900000000000002</v>
      </c>
      <c r="W444" s="223"/>
      <c r="X444" s="223" t="s">
        <v>154</v>
      </c>
      <c r="Y444" s="223" t="s">
        <v>155</v>
      </c>
      <c r="Z444" s="212"/>
      <c r="AA444" s="212"/>
      <c r="AB444" s="212"/>
      <c r="AC444" s="212"/>
      <c r="AD444" s="212"/>
      <c r="AE444" s="212"/>
      <c r="AF444" s="212"/>
      <c r="AG444" s="212" t="s">
        <v>156</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57" t="s">
        <v>659</v>
      </c>
      <c r="D445" s="242"/>
      <c r="E445" s="242"/>
      <c r="F445" s="242"/>
      <c r="G445" s="242"/>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158</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60" t="s">
        <v>660</v>
      </c>
      <c r="D446" s="251"/>
      <c r="E446" s="251"/>
      <c r="F446" s="251"/>
      <c r="G446" s="251"/>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244</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60" t="s">
        <v>661</v>
      </c>
      <c r="D447" s="251"/>
      <c r="E447" s="251"/>
      <c r="F447" s="251"/>
      <c r="G447" s="251"/>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244</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58" t="s">
        <v>662</v>
      </c>
      <c r="D448" s="225"/>
      <c r="E448" s="226">
        <v>3</v>
      </c>
      <c r="F448" s="223"/>
      <c r="G448" s="223"/>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160</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44">
        <v>131</v>
      </c>
      <c r="B449" s="245" t="s">
        <v>663</v>
      </c>
      <c r="C449" s="259" t="s">
        <v>664</v>
      </c>
      <c r="D449" s="246" t="s">
        <v>212</v>
      </c>
      <c r="E449" s="247">
        <v>3</v>
      </c>
      <c r="F449" s="248"/>
      <c r="G449" s="249">
        <f>ROUND(E449*F449,2)</f>
        <v>0</v>
      </c>
      <c r="H449" s="248"/>
      <c r="I449" s="249">
        <f>ROUND(E449*H449,2)</f>
        <v>0</v>
      </c>
      <c r="J449" s="248"/>
      <c r="K449" s="249">
        <f>ROUND(E449*J449,2)</f>
        <v>0</v>
      </c>
      <c r="L449" s="249">
        <v>12</v>
      </c>
      <c r="M449" s="249">
        <f>G449*(1+L449/100)</f>
        <v>0</v>
      </c>
      <c r="N449" s="247">
        <v>0</v>
      </c>
      <c r="O449" s="247">
        <f>ROUND(E449*N449,2)</f>
        <v>0</v>
      </c>
      <c r="P449" s="247">
        <v>2.0109999999999999E-2</v>
      </c>
      <c r="Q449" s="247">
        <f>ROUND(E449*P449,2)</f>
        <v>0.06</v>
      </c>
      <c r="R449" s="249" t="s">
        <v>658</v>
      </c>
      <c r="S449" s="249" t="s">
        <v>153</v>
      </c>
      <c r="T449" s="250" t="s">
        <v>153</v>
      </c>
      <c r="U449" s="223">
        <v>0.46500000000000002</v>
      </c>
      <c r="V449" s="223">
        <f>ROUND(E449*U449,2)</f>
        <v>1.4</v>
      </c>
      <c r="W449" s="223"/>
      <c r="X449" s="223" t="s">
        <v>154</v>
      </c>
      <c r="Y449" s="223" t="s">
        <v>155</v>
      </c>
      <c r="Z449" s="212"/>
      <c r="AA449" s="212"/>
      <c r="AB449" s="212"/>
      <c r="AC449" s="212"/>
      <c r="AD449" s="212"/>
      <c r="AE449" s="212"/>
      <c r="AF449" s="212"/>
      <c r="AG449" s="212" t="s">
        <v>535</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ht="33.75" outlineLevel="1" x14ac:dyDescent="0.2">
      <c r="A450" s="235">
        <v>132</v>
      </c>
      <c r="B450" s="236" t="s">
        <v>665</v>
      </c>
      <c r="C450" s="256" t="s">
        <v>666</v>
      </c>
      <c r="D450" s="237" t="s">
        <v>212</v>
      </c>
      <c r="E450" s="238">
        <v>3</v>
      </c>
      <c r="F450" s="239"/>
      <c r="G450" s="240">
        <f>ROUND(E450*F450,2)</f>
        <v>0</v>
      </c>
      <c r="H450" s="239"/>
      <c r="I450" s="240">
        <f>ROUND(E450*H450,2)</f>
        <v>0</v>
      </c>
      <c r="J450" s="239"/>
      <c r="K450" s="240">
        <f>ROUND(E450*J450,2)</f>
        <v>0</v>
      </c>
      <c r="L450" s="240">
        <v>12</v>
      </c>
      <c r="M450" s="240">
        <f>G450*(1+L450/100)</f>
        <v>0</v>
      </c>
      <c r="N450" s="238">
        <v>2.6800000000000001E-3</v>
      </c>
      <c r="O450" s="238">
        <f>ROUND(E450*N450,2)</f>
        <v>0.01</v>
      </c>
      <c r="P450" s="238">
        <v>0</v>
      </c>
      <c r="Q450" s="238">
        <f>ROUND(E450*P450,2)</f>
        <v>0</v>
      </c>
      <c r="R450" s="240" t="s">
        <v>658</v>
      </c>
      <c r="S450" s="240" t="s">
        <v>153</v>
      </c>
      <c r="T450" s="241" t="s">
        <v>153</v>
      </c>
      <c r="U450" s="223">
        <v>0.74</v>
      </c>
      <c r="V450" s="223">
        <f>ROUND(E450*U450,2)</f>
        <v>2.2200000000000002</v>
      </c>
      <c r="W450" s="223"/>
      <c r="X450" s="223" t="s">
        <v>154</v>
      </c>
      <c r="Y450" s="223" t="s">
        <v>155</v>
      </c>
      <c r="Z450" s="212"/>
      <c r="AA450" s="212"/>
      <c r="AB450" s="212"/>
      <c r="AC450" s="212"/>
      <c r="AD450" s="212"/>
      <c r="AE450" s="212"/>
      <c r="AF450" s="212"/>
      <c r="AG450" s="212" t="s">
        <v>535</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v>133</v>
      </c>
      <c r="B451" s="220" t="s">
        <v>667</v>
      </c>
      <c r="C451" s="262" t="s">
        <v>668</v>
      </c>
      <c r="D451" s="221" t="s">
        <v>0</v>
      </c>
      <c r="E451" s="253"/>
      <c r="F451" s="224"/>
      <c r="G451" s="223">
        <f>ROUND(E451*F451,2)</f>
        <v>0</v>
      </c>
      <c r="H451" s="224"/>
      <c r="I451" s="223">
        <f>ROUND(E451*H451,2)</f>
        <v>0</v>
      </c>
      <c r="J451" s="224"/>
      <c r="K451" s="223">
        <f>ROUND(E451*J451,2)</f>
        <v>0</v>
      </c>
      <c r="L451" s="223">
        <v>12</v>
      </c>
      <c r="M451" s="223">
        <f>G451*(1+L451/100)</f>
        <v>0</v>
      </c>
      <c r="N451" s="222">
        <v>0</v>
      </c>
      <c r="O451" s="222">
        <f>ROUND(E451*N451,2)</f>
        <v>0</v>
      </c>
      <c r="P451" s="222">
        <v>0</v>
      </c>
      <c r="Q451" s="222">
        <f>ROUND(E451*P451,2)</f>
        <v>0</v>
      </c>
      <c r="R451" s="223" t="s">
        <v>658</v>
      </c>
      <c r="S451" s="223" t="s">
        <v>153</v>
      </c>
      <c r="T451" s="223" t="s">
        <v>153</v>
      </c>
      <c r="U451" s="223">
        <v>0</v>
      </c>
      <c r="V451" s="223">
        <f>ROUND(E451*U451,2)</f>
        <v>0</v>
      </c>
      <c r="W451" s="223"/>
      <c r="X451" s="223" t="s">
        <v>529</v>
      </c>
      <c r="Y451" s="223" t="s">
        <v>155</v>
      </c>
      <c r="Z451" s="212"/>
      <c r="AA451" s="212"/>
      <c r="AB451" s="212"/>
      <c r="AC451" s="212"/>
      <c r="AD451" s="212"/>
      <c r="AE451" s="212"/>
      <c r="AF451" s="212"/>
      <c r="AG451" s="212" t="s">
        <v>530</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63" t="s">
        <v>669</v>
      </c>
      <c r="D452" s="254"/>
      <c r="E452" s="254"/>
      <c r="F452" s="254"/>
      <c r="G452" s="254"/>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158</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x14ac:dyDescent="0.2">
      <c r="A453" s="228" t="s">
        <v>147</v>
      </c>
      <c r="B453" s="229" t="s">
        <v>93</v>
      </c>
      <c r="C453" s="255" t="s">
        <v>94</v>
      </c>
      <c r="D453" s="230"/>
      <c r="E453" s="231"/>
      <c r="F453" s="232"/>
      <c r="G453" s="232">
        <f>SUMIF(AG454:AG462,"&lt;&gt;NOR",G454:G462)</f>
        <v>0</v>
      </c>
      <c r="H453" s="232"/>
      <c r="I453" s="232">
        <f>SUM(I454:I462)</f>
        <v>0</v>
      </c>
      <c r="J453" s="232"/>
      <c r="K453" s="232">
        <f>SUM(K454:K462)</f>
        <v>0</v>
      </c>
      <c r="L453" s="232"/>
      <c r="M453" s="232">
        <f>SUM(M454:M462)</f>
        <v>0</v>
      </c>
      <c r="N453" s="231"/>
      <c r="O453" s="231">
        <f>SUM(O454:O462)</f>
        <v>0</v>
      </c>
      <c r="P453" s="231"/>
      <c r="Q453" s="231">
        <f>SUM(Q454:Q462)</f>
        <v>0.28999999999999998</v>
      </c>
      <c r="R453" s="232"/>
      <c r="S453" s="232"/>
      <c r="T453" s="233"/>
      <c r="U453" s="227"/>
      <c r="V453" s="227">
        <f>SUM(V454:V462)</f>
        <v>71.180000000000007</v>
      </c>
      <c r="W453" s="227"/>
      <c r="X453" s="227"/>
      <c r="Y453" s="227"/>
      <c r="AG453" t="s">
        <v>148</v>
      </c>
    </row>
    <row r="454" spans="1:60" outlineLevel="1" x14ac:dyDescent="0.2">
      <c r="A454" s="235">
        <v>134</v>
      </c>
      <c r="B454" s="236" t="s">
        <v>670</v>
      </c>
      <c r="C454" s="256" t="s">
        <v>671</v>
      </c>
      <c r="D454" s="237" t="s">
        <v>212</v>
      </c>
      <c r="E454" s="238">
        <v>146</v>
      </c>
      <c r="F454" s="239"/>
      <c r="G454" s="240">
        <f>ROUND(E454*F454,2)</f>
        <v>0</v>
      </c>
      <c r="H454" s="239"/>
      <c r="I454" s="240">
        <f>ROUND(E454*H454,2)</f>
        <v>0</v>
      </c>
      <c r="J454" s="239"/>
      <c r="K454" s="240">
        <f>ROUND(E454*J454,2)</f>
        <v>0</v>
      </c>
      <c r="L454" s="240">
        <v>12</v>
      </c>
      <c r="M454" s="240">
        <f>G454*(1+L454/100)</f>
        <v>0</v>
      </c>
      <c r="N454" s="238">
        <v>0</v>
      </c>
      <c r="O454" s="238">
        <f>ROUND(E454*N454,2)</f>
        <v>0</v>
      </c>
      <c r="P454" s="238">
        <v>2E-3</v>
      </c>
      <c r="Q454" s="238">
        <f>ROUND(E454*P454,2)</f>
        <v>0.28999999999999998</v>
      </c>
      <c r="R454" s="240" t="s">
        <v>672</v>
      </c>
      <c r="S454" s="240" t="s">
        <v>153</v>
      </c>
      <c r="T454" s="241" t="s">
        <v>153</v>
      </c>
      <c r="U454" s="223">
        <v>0.48749999999999999</v>
      </c>
      <c r="V454" s="223">
        <f>ROUND(E454*U454,2)</f>
        <v>71.180000000000007</v>
      </c>
      <c r="W454" s="223"/>
      <c r="X454" s="223" t="s">
        <v>154</v>
      </c>
      <c r="Y454" s="223" t="s">
        <v>155</v>
      </c>
      <c r="Z454" s="212"/>
      <c r="AA454" s="212"/>
      <c r="AB454" s="212"/>
      <c r="AC454" s="212"/>
      <c r="AD454" s="212"/>
      <c r="AE454" s="212"/>
      <c r="AF454" s="212"/>
      <c r="AG454" s="212" t="s">
        <v>535</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58" t="s">
        <v>673</v>
      </c>
      <c r="D455" s="225"/>
      <c r="E455" s="226">
        <v>146</v>
      </c>
      <c r="F455" s="223"/>
      <c r="G455" s="223"/>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160</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ht="22.5" outlineLevel="1" x14ac:dyDescent="0.2">
      <c r="A456" s="244">
        <v>135</v>
      </c>
      <c r="B456" s="245" t="s">
        <v>674</v>
      </c>
      <c r="C456" s="259" t="s">
        <v>675</v>
      </c>
      <c r="D456" s="246" t="s">
        <v>212</v>
      </c>
      <c r="E456" s="247">
        <v>62</v>
      </c>
      <c r="F456" s="248"/>
      <c r="G456" s="249">
        <f>ROUND(E456*F456,2)</f>
        <v>0</v>
      </c>
      <c r="H456" s="248"/>
      <c r="I456" s="249">
        <f>ROUND(E456*H456,2)</f>
        <v>0</v>
      </c>
      <c r="J456" s="248"/>
      <c r="K456" s="249">
        <f>ROUND(E456*J456,2)</f>
        <v>0</v>
      </c>
      <c r="L456" s="249">
        <v>12</v>
      </c>
      <c r="M456" s="249">
        <f>G456*(1+L456/100)</f>
        <v>0</v>
      </c>
      <c r="N456" s="247">
        <v>0</v>
      </c>
      <c r="O456" s="247">
        <f>ROUND(E456*N456,2)</f>
        <v>0</v>
      </c>
      <c r="P456" s="247">
        <v>0</v>
      </c>
      <c r="Q456" s="247">
        <f>ROUND(E456*P456,2)</f>
        <v>0</v>
      </c>
      <c r="R456" s="249"/>
      <c r="S456" s="249" t="s">
        <v>224</v>
      </c>
      <c r="T456" s="250" t="s">
        <v>225</v>
      </c>
      <c r="U456" s="223">
        <v>0</v>
      </c>
      <c r="V456" s="223">
        <f>ROUND(E456*U456,2)</f>
        <v>0</v>
      </c>
      <c r="W456" s="223"/>
      <c r="X456" s="223" t="s">
        <v>154</v>
      </c>
      <c r="Y456" s="223" t="s">
        <v>155</v>
      </c>
      <c r="Z456" s="212"/>
      <c r="AA456" s="212"/>
      <c r="AB456" s="212"/>
      <c r="AC456" s="212"/>
      <c r="AD456" s="212"/>
      <c r="AE456" s="212"/>
      <c r="AF456" s="212"/>
      <c r="AG456" s="212" t="s">
        <v>156</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35">
        <v>136</v>
      </c>
      <c r="B457" s="236" t="s">
        <v>676</v>
      </c>
      <c r="C457" s="256" t="s">
        <v>677</v>
      </c>
      <c r="D457" s="237" t="s">
        <v>212</v>
      </c>
      <c r="E457" s="238">
        <v>146</v>
      </c>
      <c r="F457" s="239"/>
      <c r="G457" s="240">
        <f>ROUND(E457*F457,2)</f>
        <v>0</v>
      </c>
      <c r="H457" s="239"/>
      <c r="I457" s="240">
        <f>ROUND(E457*H457,2)</f>
        <v>0</v>
      </c>
      <c r="J457" s="239"/>
      <c r="K457" s="240">
        <f>ROUND(E457*J457,2)</f>
        <v>0</v>
      </c>
      <c r="L457" s="240">
        <v>12</v>
      </c>
      <c r="M457" s="240">
        <f>G457*(1+L457/100)</f>
        <v>0</v>
      </c>
      <c r="N457" s="238">
        <v>0</v>
      </c>
      <c r="O457" s="238">
        <f>ROUND(E457*N457,2)</f>
        <v>0</v>
      </c>
      <c r="P457" s="238">
        <v>0</v>
      </c>
      <c r="Q457" s="238">
        <f>ROUND(E457*P457,2)</f>
        <v>0</v>
      </c>
      <c r="R457" s="240"/>
      <c r="S457" s="240" t="s">
        <v>224</v>
      </c>
      <c r="T457" s="241" t="s">
        <v>225</v>
      </c>
      <c r="U457" s="223">
        <v>0</v>
      </c>
      <c r="V457" s="223">
        <f>ROUND(E457*U457,2)</f>
        <v>0</v>
      </c>
      <c r="W457" s="223"/>
      <c r="X457" s="223" t="s">
        <v>154</v>
      </c>
      <c r="Y457" s="223" t="s">
        <v>155</v>
      </c>
      <c r="Z457" s="212"/>
      <c r="AA457" s="212"/>
      <c r="AB457" s="212"/>
      <c r="AC457" s="212"/>
      <c r="AD457" s="212"/>
      <c r="AE457" s="212"/>
      <c r="AF457" s="212"/>
      <c r="AG457" s="212" t="s">
        <v>170</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58" t="s">
        <v>678</v>
      </c>
      <c r="D458" s="225"/>
      <c r="E458" s="226">
        <v>146</v>
      </c>
      <c r="F458" s="223"/>
      <c r="G458" s="223"/>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160</v>
      </c>
      <c r="AH458" s="212">
        <v>5</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35">
        <v>137</v>
      </c>
      <c r="B459" s="236" t="s">
        <v>679</v>
      </c>
      <c r="C459" s="256" t="s">
        <v>680</v>
      </c>
      <c r="D459" s="237" t="s">
        <v>212</v>
      </c>
      <c r="E459" s="238">
        <v>146</v>
      </c>
      <c r="F459" s="239"/>
      <c r="G459" s="240">
        <f>ROUND(E459*F459,2)</f>
        <v>0</v>
      </c>
      <c r="H459" s="239"/>
      <c r="I459" s="240">
        <f>ROUND(E459*H459,2)</f>
        <v>0</v>
      </c>
      <c r="J459" s="239"/>
      <c r="K459" s="240">
        <f>ROUND(E459*J459,2)</f>
        <v>0</v>
      </c>
      <c r="L459" s="240">
        <v>12</v>
      </c>
      <c r="M459" s="240">
        <f>G459*(1+L459/100)</f>
        <v>0</v>
      </c>
      <c r="N459" s="238">
        <v>0</v>
      </c>
      <c r="O459" s="238">
        <f>ROUND(E459*N459,2)</f>
        <v>0</v>
      </c>
      <c r="P459" s="238">
        <v>0</v>
      </c>
      <c r="Q459" s="238">
        <f>ROUND(E459*P459,2)</f>
        <v>0</v>
      </c>
      <c r="R459" s="240"/>
      <c r="S459" s="240" t="s">
        <v>224</v>
      </c>
      <c r="T459" s="241" t="s">
        <v>225</v>
      </c>
      <c r="U459" s="223">
        <v>0</v>
      </c>
      <c r="V459" s="223">
        <f>ROUND(E459*U459,2)</f>
        <v>0</v>
      </c>
      <c r="W459" s="223"/>
      <c r="X459" s="223" t="s">
        <v>154</v>
      </c>
      <c r="Y459" s="223" t="s">
        <v>155</v>
      </c>
      <c r="Z459" s="212"/>
      <c r="AA459" s="212"/>
      <c r="AB459" s="212"/>
      <c r="AC459" s="212"/>
      <c r="AD459" s="212"/>
      <c r="AE459" s="212"/>
      <c r="AF459" s="212"/>
      <c r="AG459" s="212" t="s">
        <v>156</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58" t="s">
        <v>673</v>
      </c>
      <c r="D460" s="225"/>
      <c r="E460" s="226">
        <v>146</v>
      </c>
      <c r="F460" s="223"/>
      <c r="G460" s="223"/>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160</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v>138</v>
      </c>
      <c r="B461" s="220" t="s">
        <v>681</v>
      </c>
      <c r="C461" s="262" t="s">
        <v>682</v>
      </c>
      <c r="D461" s="221" t="s">
        <v>0</v>
      </c>
      <c r="E461" s="253"/>
      <c r="F461" s="224"/>
      <c r="G461" s="223">
        <f>ROUND(E461*F461,2)</f>
        <v>0</v>
      </c>
      <c r="H461" s="224"/>
      <c r="I461" s="223">
        <f>ROUND(E461*H461,2)</f>
        <v>0</v>
      </c>
      <c r="J461" s="224"/>
      <c r="K461" s="223">
        <f>ROUND(E461*J461,2)</f>
        <v>0</v>
      </c>
      <c r="L461" s="223">
        <v>12</v>
      </c>
      <c r="M461" s="223">
        <f>G461*(1+L461/100)</f>
        <v>0</v>
      </c>
      <c r="N461" s="222">
        <v>0</v>
      </c>
      <c r="O461" s="222">
        <f>ROUND(E461*N461,2)</f>
        <v>0</v>
      </c>
      <c r="P461" s="222">
        <v>0</v>
      </c>
      <c r="Q461" s="222">
        <f>ROUND(E461*P461,2)</f>
        <v>0</v>
      </c>
      <c r="R461" s="223" t="s">
        <v>672</v>
      </c>
      <c r="S461" s="223" t="s">
        <v>153</v>
      </c>
      <c r="T461" s="223" t="s">
        <v>153</v>
      </c>
      <c r="U461" s="223">
        <v>0</v>
      </c>
      <c r="V461" s="223">
        <f>ROUND(E461*U461,2)</f>
        <v>0</v>
      </c>
      <c r="W461" s="223"/>
      <c r="X461" s="223" t="s">
        <v>529</v>
      </c>
      <c r="Y461" s="223" t="s">
        <v>155</v>
      </c>
      <c r="Z461" s="212"/>
      <c r="AA461" s="212"/>
      <c r="AB461" s="212"/>
      <c r="AC461" s="212"/>
      <c r="AD461" s="212"/>
      <c r="AE461" s="212"/>
      <c r="AF461" s="212"/>
      <c r="AG461" s="212" t="s">
        <v>530</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63" t="s">
        <v>683</v>
      </c>
      <c r="D462" s="254"/>
      <c r="E462" s="254"/>
      <c r="F462" s="254"/>
      <c r="G462" s="254"/>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158</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x14ac:dyDescent="0.2">
      <c r="A463" s="228" t="s">
        <v>147</v>
      </c>
      <c r="B463" s="229" t="s">
        <v>95</v>
      </c>
      <c r="C463" s="255" t="s">
        <v>96</v>
      </c>
      <c r="D463" s="230"/>
      <c r="E463" s="231"/>
      <c r="F463" s="232"/>
      <c r="G463" s="232">
        <f>SUMIF(AG464:AG484,"&lt;&gt;NOR",G464:G484)</f>
        <v>0</v>
      </c>
      <c r="H463" s="232"/>
      <c r="I463" s="232">
        <f>SUM(I464:I484)</f>
        <v>0</v>
      </c>
      <c r="J463" s="232"/>
      <c r="K463" s="232">
        <f>SUM(K464:K484)</f>
        <v>0</v>
      </c>
      <c r="L463" s="232"/>
      <c r="M463" s="232">
        <f>SUM(M464:M484)</f>
        <v>0</v>
      </c>
      <c r="N463" s="231"/>
      <c r="O463" s="231">
        <f>SUM(O464:O484)</f>
        <v>4.95</v>
      </c>
      <c r="P463" s="231"/>
      <c r="Q463" s="231">
        <f>SUM(Q464:Q484)</f>
        <v>0</v>
      </c>
      <c r="R463" s="232"/>
      <c r="S463" s="232"/>
      <c r="T463" s="233"/>
      <c r="U463" s="227"/>
      <c r="V463" s="227">
        <f>SUM(V464:V484)</f>
        <v>108.75</v>
      </c>
      <c r="W463" s="227"/>
      <c r="X463" s="227"/>
      <c r="Y463" s="227"/>
      <c r="AG463" t="s">
        <v>148</v>
      </c>
    </row>
    <row r="464" spans="1:60" ht="33.75" outlineLevel="1" x14ac:dyDescent="0.2">
      <c r="A464" s="235">
        <v>139</v>
      </c>
      <c r="B464" s="236" t="s">
        <v>684</v>
      </c>
      <c r="C464" s="256" t="s">
        <v>685</v>
      </c>
      <c r="D464" s="237" t="s">
        <v>255</v>
      </c>
      <c r="E464" s="238">
        <v>140.76</v>
      </c>
      <c r="F464" s="239"/>
      <c r="G464" s="240">
        <f>ROUND(E464*F464,2)</f>
        <v>0</v>
      </c>
      <c r="H464" s="239"/>
      <c r="I464" s="240">
        <f>ROUND(E464*H464,2)</f>
        <v>0</v>
      </c>
      <c r="J464" s="239"/>
      <c r="K464" s="240">
        <f>ROUND(E464*J464,2)</f>
        <v>0</v>
      </c>
      <c r="L464" s="240">
        <v>12</v>
      </c>
      <c r="M464" s="240">
        <f>G464*(1+L464/100)</f>
        <v>0</v>
      </c>
      <c r="N464" s="238">
        <v>9.8999999999999999E-4</v>
      </c>
      <c r="O464" s="238">
        <f>ROUND(E464*N464,2)</f>
        <v>0.14000000000000001</v>
      </c>
      <c r="P464" s="238">
        <v>0</v>
      </c>
      <c r="Q464" s="238">
        <f>ROUND(E464*P464,2)</f>
        <v>0</v>
      </c>
      <c r="R464" s="240" t="s">
        <v>686</v>
      </c>
      <c r="S464" s="240" t="s">
        <v>153</v>
      </c>
      <c r="T464" s="241" t="s">
        <v>153</v>
      </c>
      <c r="U464" s="223">
        <v>0.36099999999999999</v>
      </c>
      <c r="V464" s="223">
        <f>ROUND(E464*U464,2)</f>
        <v>50.81</v>
      </c>
      <c r="W464" s="223"/>
      <c r="X464" s="223" t="s">
        <v>154</v>
      </c>
      <c r="Y464" s="223" t="s">
        <v>155</v>
      </c>
      <c r="Z464" s="212"/>
      <c r="AA464" s="212"/>
      <c r="AB464" s="212"/>
      <c r="AC464" s="212"/>
      <c r="AD464" s="212"/>
      <c r="AE464" s="212"/>
      <c r="AF464" s="212"/>
      <c r="AG464" s="212" t="s">
        <v>156</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8" t="s">
        <v>687</v>
      </c>
      <c r="D465" s="225"/>
      <c r="E465" s="226">
        <v>140.76</v>
      </c>
      <c r="F465" s="223"/>
      <c r="G465" s="223"/>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160</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35">
        <v>140</v>
      </c>
      <c r="B466" s="236" t="s">
        <v>688</v>
      </c>
      <c r="C466" s="256" t="s">
        <v>689</v>
      </c>
      <c r="D466" s="237" t="s">
        <v>151</v>
      </c>
      <c r="E466" s="238">
        <v>88.534599999999998</v>
      </c>
      <c r="F466" s="239"/>
      <c r="G466" s="240">
        <f>ROUND(E466*F466,2)</f>
        <v>0</v>
      </c>
      <c r="H466" s="239"/>
      <c r="I466" s="240">
        <f>ROUND(E466*H466,2)</f>
        <v>0</v>
      </c>
      <c r="J466" s="239"/>
      <c r="K466" s="240">
        <f>ROUND(E466*J466,2)</f>
        <v>0</v>
      </c>
      <c r="L466" s="240">
        <v>12</v>
      </c>
      <c r="M466" s="240">
        <f>G466*(1+L466/100)</f>
        <v>0</v>
      </c>
      <c r="N466" s="238">
        <v>0</v>
      </c>
      <c r="O466" s="238">
        <f>ROUND(E466*N466,2)</f>
        <v>0</v>
      </c>
      <c r="P466" s="238">
        <v>0</v>
      </c>
      <c r="Q466" s="238">
        <f>ROUND(E466*P466,2)</f>
        <v>0</v>
      </c>
      <c r="R466" s="240" t="s">
        <v>686</v>
      </c>
      <c r="S466" s="240" t="s">
        <v>153</v>
      </c>
      <c r="T466" s="241" t="s">
        <v>153</v>
      </c>
      <c r="U466" s="223">
        <v>0.29199999999999998</v>
      </c>
      <c r="V466" s="223">
        <f>ROUND(E466*U466,2)</f>
        <v>25.85</v>
      </c>
      <c r="W466" s="223"/>
      <c r="X466" s="223" t="s">
        <v>154</v>
      </c>
      <c r="Y466" s="223" t="s">
        <v>155</v>
      </c>
      <c r="Z466" s="212"/>
      <c r="AA466" s="212"/>
      <c r="AB466" s="212"/>
      <c r="AC466" s="212"/>
      <c r="AD466" s="212"/>
      <c r="AE466" s="212"/>
      <c r="AF466" s="212"/>
      <c r="AG466" s="212" t="s">
        <v>156</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8" t="s">
        <v>690</v>
      </c>
      <c r="D467" s="225"/>
      <c r="E467" s="226">
        <v>7.74</v>
      </c>
      <c r="F467" s="223"/>
      <c r="G467" s="223"/>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160</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8" t="s">
        <v>691</v>
      </c>
      <c r="D468" s="225"/>
      <c r="E468" s="226">
        <v>61.8568</v>
      </c>
      <c r="F468" s="223"/>
      <c r="G468" s="223"/>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160</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8" t="s">
        <v>692</v>
      </c>
      <c r="D469" s="225"/>
      <c r="E469" s="226">
        <v>18.937799999999999</v>
      </c>
      <c r="F469" s="223"/>
      <c r="G469" s="22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160</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35">
        <v>141</v>
      </c>
      <c r="B470" s="236" t="s">
        <v>693</v>
      </c>
      <c r="C470" s="256" t="s">
        <v>694</v>
      </c>
      <c r="D470" s="237" t="s">
        <v>163</v>
      </c>
      <c r="E470" s="238">
        <v>5.7999799999999997</v>
      </c>
      <c r="F470" s="239"/>
      <c r="G470" s="240">
        <f>ROUND(E470*F470,2)</f>
        <v>0</v>
      </c>
      <c r="H470" s="239"/>
      <c r="I470" s="240">
        <f>ROUND(E470*H470,2)</f>
        <v>0</v>
      </c>
      <c r="J470" s="239"/>
      <c r="K470" s="240">
        <f>ROUND(E470*J470,2)</f>
        <v>0</v>
      </c>
      <c r="L470" s="240">
        <v>12</v>
      </c>
      <c r="M470" s="240">
        <f>G470*(1+L470/100)</f>
        <v>0</v>
      </c>
      <c r="N470" s="238">
        <v>2.3570000000000001E-2</v>
      </c>
      <c r="O470" s="238">
        <f>ROUND(E470*N470,2)</f>
        <v>0.14000000000000001</v>
      </c>
      <c r="P470" s="238">
        <v>0</v>
      </c>
      <c r="Q470" s="238">
        <f>ROUND(E470*P470,2)</f>
        <v>0</v>
      </c>
      <c r="R470" s="240" t="s">
        <v>686</v>
      </c>
      <c r="S470" s="240" t="s">
        <v>153</v>
      </c>
      <c r="T470" s="241" t="s">
        <v>153</v>
      </c>
      <c r="U470" s="223">
        <v>0</v>
      </c>
      <c r="V470" s="223">
        <f>ROUND(E470*U470,2)</f>
        <v>0</v>
      </c>
      <c r="W470" s="223"/>
      <c r="X470" s="223" t="s">
        <v>154</v>
      </c>
      <c r="Y470" s="223" t="s">
        <v>155</v>
      </c>
      <c r="Z470" s="212"/>
      <c r="AA470" s="212"/>
      <c r="AB470" s="212"/>
      <c r="AC470" s="212"/>
      <c r="AD470" s="212"/>
      <c r="AE470" s="212"/>
      <c r="AF470" s="212"/>
      <c r="AG470" s="212" t="s">
        <v>535</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2" x14ac:dyDescent="0.2">
      <c r="A471" s="219"/>
      <c r="B471" s="220"/>
      <c r="C471" s="258" t="s">
        <v>695</v>
      </c>
      <c r="D471" s="225"/>
      <c r="E471" s="226">
        <v>4.01166</v>
      </c>
      <c r="F471" s="223"/>
      <c r="G471" s="223"/>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160</v>
      </c>
      <c r="AH471" s="212">
        <v>5</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8" t="s">
        <v>696</v>
      </c>
      <c r="D472" s="225"/>
      <c r="E472" s="226">
        <v>1.62578</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160</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8" t="s">
        <v>697</v>
      </c>
      <c r="D473" s="225"/>
      <c r="E473" s="226">
        <v>0.16253999999999999</v>
      </c>
      <c r="F473" s="223"/>
      <c r="G473" s="223"/>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160</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ht="22.5" outlineLevel="1" x14ac:dyDescent="0.2">
      <c r="A474" s="235">
        <v>142</v>
      </c>
      <c r="B474" s="236" t="s">
        <v>698</v>
      </c>
      <c r="C474" s="256" t="s">
        <v>699</v>
      </c>
      <c r="D474" s="237" t="s">
        <v>151</v>
      </c>
      <c r="E474" s="238">
        <v>66.157200000000003</v>
      </c>
      <c r="F474" s="239"/>
      <c r="G474" s="240">
        <f>ROUND(E474*F474,2)</f>
        <v>0</v>
      </c>
      <c r="H474" s="239"/>
      <c r="I474" s="240">
        <f>ROUND(E474*H474,2)</f>
        <v>0</v>
      </c>
      <c r="J474" s="239"/>
      <c r="K474" s="240">
        <f>ROUND(E474*J474,2)</f>
        <v>0</v>
      </c>
      <c r="L474" s="240">
        <v>12</v>
      </c>
      <c r="M474" s="240">
        <f>G474*(1+L474/100)</f>
        <v>0</v>
      </c>
      <c r="N474" s="238">
        <v>2.0000000000000002E-5</v>
      </c>
      <c r="O474" s="238">
        <f>ROUND(E474*N474,2)</f>
        <v>0</v>
      </c>
      <c r="P474" s="238">
        <v>0</v>
      </c>
      <c r="Q474" s="238">
        <f>ROUND(E474*P474,2)</f>
        <v>0</v>
      </c>
      <c r="R474" s="240" t="s">
        <v>686</v>
      </c>
      <c r="S474" s="240" t="s">
        <v>153</v>
      </c>
      <c r="T474" s="241" t="s">
        <v>153</v>
      </c>
      <c r="U474" s="223">
        <v>0.48499999999999999</v>
      </c>
      <c r="V474" s="223">
        <f>ROUND(E474*U474,2)</f>
        <v>32.090000000000003</v>
      </c>
      <c r="W474" s="223"/>
      <c r="X474" s="223" t="s">
        <v>154</v>
      </c>
      <c r="Y474" s="223" t="s">
        <v>155</v>
      </c>
      <c r="Z474" s="212"/>
      <c r="AA474" s="212"/>
      <c r="AB474" s="212"/>
      <c r="AC474" s="212"/>
      <c r="AD474" s="212"/>
      <c r="AE474" s="212"/>
      <c r="AF474" s="212"/>
      <c r="AG474" s="212" t="s">
        <v>156</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8" t="s">
        <v>700</v>
      </c>
      <c r="D475" s="225"/>
      <c r="E475" s="226">
        <v>66.157200000000003</v>
      </c>
      <c r="F475" s="223"/>
      <c r="G475" s="223"/>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160</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ht="22.5" outlineLevel="1" x14ac:dyDescent="0.2">
      <c r="A476" s="235">
        <v>143</v>
      </c>
      <c r="B476" s="236" t="s">
        <v>701</v>
      </c>
      <c r="C476" s="256" t="s">
        <v>702</v>
      </c>
      <c r="D476" s="237" t="s">
        <v>163</v>
      </c>
      <c r="E476" s="238">
        <v>4.01166</v>
      </c>
      <c r="F476" s="239"/>
      <c r="G476" s="240">
        <f>ROUND(E476*F476,2)</f>
        <v>0</v>
      </c>
      <c r="H476" s="239"/>
      <c r="I476" s="240">
        <f>ROUND(E476*H476,2)</f>
        <v>0</v>
      </c>
      <c r="J476" s="239"/>
      <c r="K476" s="240">
        <f>ROUND(E476*J476,2)</f>
        <v>0</v>
      </c>
      <c r="L476" s="240">
        <v>12</v>
      </c>
      <c r="M476" s="240">
        <f>G476*(1+L476/100)</f>
        <v>0</v>
      </c>
      <c r="N476" s="238">
        <v>1.6500000000000001E-2</v>
      </c>
      <c r="O476" s="238">
        <f>ROUND(E476*N476,2)</f>
        <v>7.0000000000000007E-2</v>
      </c>
      <c r="P476" s="238">
        <v>0</v>
      </c>
      <c r="Q476" s="238">
        <f>ROUND(E476*P476,2)</f>
        <v>0</v>
      </c>
      <c r="R476" s="240" t="s">
        <v>686</v>
      </c>
      <c r="S476" s="240" t="s">
        <v>153</v>
      </c>
      <c r="T476" s="241" t="s">
        <v>153</v>
      </c>
      <c r="U476" s="223">
        <v>0</v>
      </c>
      <c r="V476" s="223">
        <f>ROUND(E476*U476,2)</f>
        <v>0</v>
      </c>
      <c r="W476" s="223"/>
      <c r="X476" s="223" t="s">
        <v>154</v>
      </c>
      <c r="Y476" s="223" t="s">
        <v>155</v>
      </c>
      <c r="Z476" s="212"/>
      <c r="AA476" s="212"/>
      <c r="AB476" s="212"/>
      <c r="AC476" s="212"/>
      <c r="AD476" s="212"/>
      <c r="AE476" s="212"/>
      <c r="AF476" s="212"/>
      <c r="AG476" s="212" t="s">
        <v>156</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2" x14ac:dyDescent="0.2">
      <c r="A477" s="219"/>
      <c r="B477" s="220"/>
      <c r="C477" s="258" t="s">
        <v>695</v>
      </c>
      <c r="D477" s="225"/>
      <c r="E477" s="226">
        <v>4.01166</v>
      </c>
      <c r="F477" s="223"/>
      <c r="G477" s="223"/>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160</v>
      </c>
      <c r="AH477" s="212">
        <v>5</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35">
        <v>144</v>
      </c>
      <c r="B478" s="236" t="s">
        <v>703</v>
      </c>
      <c r="C478" s="256" t="s">
        <v>704</v>
      </c>
      <c r="D478" s="237" t="s">
        <v>163</v>
      </c>
      <c r="E478" s="238">
        <v>4.01166</v>
      </c>
      <c r="F478" s="239"/>
      <c r="G478" s="240">
        <f>ROUND(E478*F478,2)</f>
        <v>0</v>
      </c>
      <c r="H478" s="239"/>
      <c r="I478" s="240">
        <f>ROUND(E478*H478,2)</f>
        <v>0</v>
      </c>
      <c r="J478" s="239"/>
      <c r="K478" s="240">
        <f>ROUND(E478*J478,2)</f>
        <v>0</v>
      </c>
      <c r="L478" s="240">
        <v>12</v>
      </c>
      <c r="M478" s="240">
        <f>G478*(1+L478/100)</f>
        <v>0</v>
      </c>
      <c r="N478" s="238">
        <v>0.55000000000000004</v>
      </c>
      <c r="O478" s="238">
        <f>ROUND(E478*N478,2)</f>
        <v>2.21</v>
      </c>
      <c r="P478" s="238">
        <v>0</v>
      </c>
      <c r="Q478" s="238">
        <f>ROUND(E478*P478,2)</f>
        <v>0</v>
      </c>
      <c r="R478" s="240"/>
      <c r="S478" s="240" t="s">
        <v>224</v>
      </c>
      <c r="T478" s="241" t="s">
        <v>225</v>
      </c>
      <c r="U478" s="223">
        <v>0</v>
      </c>
      <c r="V478" s="223">
        <f>ROUND(E478*U478,2)</f>
        <v>0</v>
      </c>
      <c r="W478" s="223"/>
      <c r="X478" s="223" t="s">
        <v>203</v>
      </c>
      <c r="Y478" s="223" t="s">
        <v>155</v>
      </c>
      <c r="Z478" s="212"/>
      <c r="AA478" s="212"/>
      <c r="AB478" s="212"/>
      <c r="AC478" s="212"/>
      <c r="AD478" s="212"/>
      <c r="AE478" s="212"/>
      <c r="AF478" s="212"/>
      <c r="AG478" s="212" t="s">
        <v>607</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58" t="s">
        <v>705</v>
      </c>
      <c r="D479" s="225"/>
      <c r="E479" s="226">
        <v>4.01166</v>
      </c>
      <c r="F479" s="223"/>
      <c r="G479" s="223"/>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160</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5">
        <v>145</v>
      </c>
      <c r="B480" s="236" t="s">
        <v>706</v>
      </c>
      <c r="C480" s="256" t="s">
        <v>707</v>
      </c>
      <c r="D480" s="237" t="s">
        <v>151</v>
      </c>
      <c r="E480" s="238">
        <v>162.42639</v>
      </c>
      <c r="F480" s="239"/>
      <c r="G480" s="240">
        <f>ROUND(E480*F480,2)</f>
        <v>0</v>
      </c>
      <c r="H480" s="239"/>
      <c r="I480" s="240">
        <f>ROUND(E480*H480,2)</f>
        <v>0</v>
      </c>
      <c r="J480" s="239"/>
      <c r="K480" s="240">
        <f>ROUND(E480*J480,2)</f>
        <v>0</v>
      </c>
      <c r="L480" s="240">
        <v>12</v>
      </c>
      <c r="M480" s="240">
        <f>G480*(1+L480/100)</f>
        <v>0</v>
      </c>
      <c r="N480" s="238">
        <v>1.47E-2</v>
      </c>
      <c r="O480" s="238">
        <f>ROUND(E480*N480,2)</f>
        <v>2.39</v>
      </c>
      <c r="P480" s="238">
        <v>0</v>
      </c>
      <c r="Q480" s="238">
        <f>ROUND(E480*P480,2)</f>
        <v>0</v>
      </c>
      <c r="R480" s="240" t="s">
        <v>202</v>
      </c>
      <c r="S480" s="240" t="s">
        <v>153</v>
      </c>
      <c r="T480" s="241" t="s">
        <v>153</v>
      </c>
      <c r="U480" s="223">
        <v>0</v>
      </c>
      <c r="V480" s="223">
        <f>ROUND(E480*U480,2)</f>
        <v>0</v>
      </c>
      <c r="W480" s="223"/>
      <c r="X480" s="223" t="s">
        <v>203</v>
      </c>
      <c r="Y480" s="223" t="s">
        <v>155</v>
      </c>
      <c r="Z480" s="212"/>
      <c r="AA480" s="212"/>
      <c r="AB480" s="212"/>
      <c r="AC480" s="212"/>
      <c r="AD480" s="212"/>
      <c r="AE480" s="212"/>
      <c r="AF480" s="212"/>
      <c r="AG480" s="212" t="s">
        <v>607</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58" t="s">
        <v>708</v>
      </c>
      <c r="D481" s="225"/>
      <c r="E481" s="226">
        <v>69.465059999999994</v>
      </c>
      <c r="F481" s="223"/>
      <c r="G481" s="223"/>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160</v>
      </c>
      <c r="AH481" s="212">
        <v>5</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8" t="s">
        <v>709</v>
      </c>
      <c r="D482" s="225"/>
      <c r="E482" s="226">
        <v>92.961330000000004</v>
      </c>
      <c r="F482" s="223"/>
      <c r="G482" s="223"/>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160</v>
      </c>
      <c r="AH482" s="212">
        <v>5</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19">
        <v>146</v>
      </c>
      <c r="B483" s="220" t="s">
        <v>710</v>
      </c>
      <c r="C483" s="262" t="s">
        <v>711</v>
      </c>
      <c r="D483" s="221" t="s">
        <v>0</v>
      </c>
      <c r="E483" s="253"/>
      <c r="F483" s="224"/>
      <c r="G483" s="223">
        <f>ROUND(E483*F483,2)</f>
        <v>0</v>
      </c>
      <c r="H483" s="224"/>
      <c r="I483" s="223">
        <f>ROUND(E483*H483,2)</f>
        <v>0</v>
      </c>
      <c r="J483" s="224"/>
      <c r="K483" s="223">
        <f>ROUND(E483*J483,2)</f>
        <v>0</v>
      </c>
      <c r="L483" s="223">
        <v>12</v>
      </c>
      <c r="M483" s="223">
        <f>G483*(1+L483/100)</f>
        <v>0</v>
      </c>
      <c r="N483" s="222">
        <v>0</v>
      </c>
      <c r="O483" s="222">
        <f>ROUND(E483*N483,2)</f>
        <v>0</v>
      </c>
      <c r="P483" s="222">
        <v>0</v>
      </c>
      <c r="Q483" s="222">
        <f>ROUND(E483*P483,2)</f>
        <v>0</v>
      </c>
      <c r="R483" s="223" t="s">
        <v>686</v>
      </c>
      <c r="S483" s="223" t="s">
        <v>153</v>
      </c>
      <c r="T483" s="223" t="s">
        <v>153</v>
      </c>
      <c r="U483" s="223">
        <v>0</v>
      </c>
      <c r="V483" s="223">
        <f>ROUND(E483*U483,2)</f>
        <v>0</v>
      </c>
      <c r="W483" s="223"/>
      <c r="X483" s="223" t="s">
        <v>529</v>
      </c>
      <c r="Y483" s="223" t="s">
        <v>155</v>
      </c>
      <c r="Z483" s="212"/>
      <c r="AA483" s="212"/>
      <c r="AB483" s="212"/>
      <c r="AC483" s="212"/>
      <c r="AD483" s="212"/>
      <c r="AE483" s="212"/>
      <c r="AF483" s="212"/>
      <c r="AG483" s="212" t="s">
        <v>530</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63" t="s">
        <v>611</v>
      </c>
      <c r="D484" s="254"/>
      <c r="E484" s="254"/>
      <c r="F484" s="254"/>
      <c r="G484" s="254"/>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158</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x14ac:dyDescent="0.2">
      <c r="A485" s="228" t="s">
        <v>147</v>
      </c>
      <c r="B485" s="229" t="s">
        <v>97</v>
      </c>
      <c r="C485" s="255" t="s">
        <v>98</v>
      </c>
      <c r="D485" s="230"/>
      <c r="E485" s="231"/>
      <c r="F485" s="232"/>
      <c r="G485" s="232">
        <f>SUMIF(AG486:AG544,"&lt;&gt;NOR",G486:G544)</f>
        <v>0</v>
      </c>
      <c r="H485" s="232"/>
      <c r="I485" s="232">
        <f>SUM(I486:I544)</f>
        <v>0</v>
      </c>
      <c r="J485" s="232"/>
      <c r="K485" s="232">
        <f>SUM(K486:K544)</f>
        <v>0</v>
      </c>
      <c r="L485" s="232"/>
      <c r="M485" s="232">
        <f>SUM(M486:M544)</f>
        <v>0</v>
      </c>
      <c r="N485" s="231"/>
      <c r="O485" s="231">
        <f>SUM(O486:O544)</f>
        <v>2.36</v>
      </c>
      <c r="P485" s="231"/>
      <c r="Q485" s="231">
        <f>SUM(Q486:Q544)</f>
        <v>3.36</v>
      </c>
      <c r="R485" s="232"/>
      <c r="S485" s="232"/>
      <c r="T485" s="233"/>
      <c r="U485" s="227"/>
      <c r="V485" s="227">
        <f>SUM(V486:V544)</f>
        <v>482.30000000000007</v>
      </c>
      <c r="W485" s="227"/>
      <c r="X485" s="227"/>
      <c r="Y485" s="227"/>
      <c r="AG485" t="s">
        <v>148</v>
      </c>
    </row>
    <row r="486" spans="1:60" outlineLevel="1" x14ac:dyDescent="0.2">
      <c r="A486" s="235">
        <v>147</v>
      </c>
      <c r="B486" s="236" t="s">
        <v>712</v>
      </c>
      <c r="C486" s="256" t="s">
        <v>713</v>
      </c>
      <c r="D486" s="237" t="s">
        <v>255</v>
      </c>
      <c r="E486" s="238">
        <v>276.12</v>
      </c>
      <c r="F486" s="239"/>
      <c r="G486" s="240">
        <f>ROUND(E486*F486,2)</f>
        <v>0</v>
      </c>
      <c r="H486" s="239"/>
      <c r="I486" s="240">
        <f>ROUND(E486*H486,2)</f>
        <v>0</v>
      </c>
      <c r="J486" s="239"/>
      <c r="K486" s="240">
        <f>ROUND(E486*J486,2)</f>
        <v>0</v>
      </c>
      <c r="L486" s="240">
        <v>12</v>
      </c>
      <c r="M486" s="240">
        <f>G486*(1+L486/100)</f>
        <v>0</v>
      </c>
      <c r="N486" s="238">
        <v>0</v>
      </c>
      <c r="O486" s="238">
        <f>ROUND(E486*N486,2)</f>
        <v>0</v>
      </c>
      <c r="P486" s="238">
        <v>0</v>
      </c>
      <c r="Q486" s="238">
        <f>ROUND(E486*P486,2)</f>
        <v>0</v>
      </c>
      <c r="R486" s="240" t="s">
        <v>714</v>
      </c>
      <c r="S486" s="240" t="s">
        <v>153</v>
      </c>
      <c r="T486" s="241" t="s">
        <v>153</v>
      </c>
      <c r="U486" s="223">
        <v>0.3634</v>
      </c>
      <c r="V486" s="223">
        <f>ROUND(E486*U486,2)</f>
        <v>100.34</v>
      </c>
      <c r="W486" s="223"/>
      <c r="X486" s="223" t="s">
        <v>154</v>
      </c>
      <c r="Y486" s="223" t="s">
        <v>155</v>
      </c>
      <c r="Z486" s="212"/>
      <c r="AA486" s="212"/>
      <c r="AB486" s="212"/>
      <c r="AC486" s="212"/>
      <c r="AD486" s="212"/>
      <c r="AE486" s="212"/>
      <c r="AF486" s="212"/>
      <c r="AG486" s="212" t="s">
        <v>535</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8" t="s">
        <v>715</v>
      </c>
      <c r="D487" s="225"/>
      <c r="E487" s="226">
        <v>276.12</v>
      </c>
      <c r="F487" s="223"/>
      <c r="G487" s="22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160</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5">
        <v>148</v>
      </c>
      <c r="B488" s="236" t="s">
        <v>716</v>
      </c>
      <c r="C488" s="256" t="s">
        <v>717</v>
      </c>
      <c r="D488" s="237" t="s">
        <v>151</v>
      </c>
      <c r="E488" s="238">
        <v>80.794600000000003</v>
      </c>
      <c r="F488" s="239"/>
      <c r="G488" s="240">
        <f>ROUND(E488*F488,2)</f>
        <v>0</v>
      </c>
      <c r="H488" s="239"/>
      <c r="I488" s="240">
        <f>ROUND(E488*H488,2)</f>
        <v>0</v>
      </c>
      <c r="J488" s="239"/>
      <c r="K488" s="240">
        <f>ROUND(E488*J488,2)</f>
        <v>0</v>
      </c>
      <c r="L488" s="240">
        <v>12</v>
      </c>
      <c r="M488" s="240">
        <f>G488*(1+L488/100)</f>
        <v>0</v>
      </c>
      <c r="N488" s="238">
        <v>6.1900000000000002E-3</v>
      </c>
      <c r="O488" s="238">
        <f>ROUND(E488*N488,2)</f>
        <v>0.5</v>
      </c>
      <c r="P488" s="238">
        <v>0</v>
      </c>
      <c r="Q488" s="238">
        <f>ROUND(E488*P488,2)</f>
        <v>0</v>
      </c>
      <c r="R488" s="240" t="s">
        <v>714</v>
      </c>
      <c r="S488" s="240" t="s">
        <v>153</v>
      </c>
      <c r="T488" s="241" t="s">
        <v>153</v>
      </c>
      <c r="U488" s="223">
        <v>1.4264399999999999</v>
      </c>
      <c r="V488" s="223">
        <f>ROUND(E488*U488,2)</f>
        <v>115.25</v>
      </c>
      <c r="W488" s="223"/>
      <c r="X488" s="223" t="s">
        <v>154</v>
      </c>
      <c r="Y488" s="223" t="s">
        <v>155</v>
      </c>
      <c r="Z488" s="212"/>
      <c r="AA488" s="212"/>
      <c r="AB488" s="212"/>
      <c r="AC488" s="212"/>
      <c r="AD488" s="212"/>
      <c r="AE488" s="212"/>
      <c r="AF488" s="212"/>
      <c r="AG488" s="212" t="s">
        <v>156</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57" t="s">
        <v>718</v>
      </c>
      <c r="D489" s="242"/>
      <c r="E489" s="242"/>
      <c r="F489" s="242"/>
      <c r="G489" s="242"/>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158</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60" t="s">
        <v>719</v>
      </c>
      <c r="D490" s="251"/>
      <c r="E490" s="251"/>
      <c r="F490" s="251"/>
      <c r="G490" s="251"/>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244</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43" t="str">
        <f>C490</f>
        <v>Dodávka a montáž podkladní lepenky, naohýbaného a upraveného svitku včetně spojovacích prostředků a zednické výpomoci.</v>
      </c>
      <c r="BB490" s="212"/>
      <c r="BC490" s="212"/>
      <c r="BD490" s="212"/>
      <c r="BE490" s="212"/>
      <c r="BF490" s="212"/>
      <c r="BG490" s="212"/>
      <c r="BH490" s="212"/>
    </row>
    <row r="491" spans="1:60" outlineLevel="2" x14ac:dyDescent="0.2">
      <c r="A491" s="219"/>
      <c r="B491" s="220"/>
      <c r="C491" s="258" t="s">
        <v>691</v>
      </c>
      <c r="D491" s="225"/>
      <c r="E491" s="226">
        <v>61.8568</v>
      </c>
      <c r="F491" s="223"/>
      <c r="G491" s="223"/>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160</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58" t="s">
        <v>692</v>
      </c>
      <c r="D492" s="225"/>
      <c r="E492" s="226">
        <v>18.937799999999999</v>
      </c>
      <c r="F492" s="223"/>
      <c r="G492" s="223"/>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160</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35">
        <v>149</v>
      </c>
      <c r="B493" s="236" t="s">
        <v>720</v>
      </c>
      <c r="C493" s="256" t="s">
        <v>721</v>
      </c>
      <c r="D493" s="237" t="s">
        <v>255</v>
      </c>
      <c r="E493" s="238">
        <v>62.4</v>
      </c>
      <c r="F493" s="239"/>
      <c r="G493" s="240">
        <f>ROUND(E493*F493,2)</f>
        <v>0</v>
      </c>
      <c r="H493" s="239"/>
      <c r="I493" s="240">
        <f>ROUND(E493*H493,2)</f>
        <v>0</v>
      </c>
      <c r="J493" s="239"/>
      <c r="K493" s="240">
        <f>ROUND(E493*J493,2)</f>
        <v>0</v>
      </c>
      <c r="L493" s="240">
        <v>12</v>
      </c>
      <c r="M493" s="240">
        <f>G493*(1+L493/100)</f>
        <v>0</v>
      </c>
      <c r="N493" s="238">
        <v>1.1999999999999999E-3</v>
      </c>
      <c r="O493" s="238">
        <f>ROUND(E493*N493,2)</f>
        <v>7.0000000000000007E-2</v>
      </c>
      <c r="P493" s="238">
        <v>0</v>
      </c>
      <c r="Q493" s="238">
        <f>ROUND(E493*P493,2)</f>
        <v>0</v>
      </c>
      <c r="R493" s="240" t="s">
        <v>714</v>
      </c>
      <c r="S493" s="240" t="s">
        <v>153</v>
      </c>
      <c r="T493" s="241" t="s">
        <v>153</v>
      </c>
      <c r="U493" s="223">
        <v>0.21</v>
      </c>
      <c r="V493" s="223">
        <f>ROUND(E493*U493,2)</f>
        <v>13.1</v>
      </c>
      <c r="W493" s="223"/>
      <c r="X493" s="223" t="s">
        <v>154</v>
      </c>
      <c r="Y493" s="223" t="s">
        <v>155</v>
      </c>
      <c r="Z493" s="212"/>
      <c r="AA493" s="212"/>
      <c r="AB493" s="212"/>
      <c r="AC493" s="212"/>
      <c r="AD493" s="212"/>
      <c r="AE493" s="212"/>
      <c r="AF493" s="212"/>
      <c r="AG493" s="212" t="s">
        <v>156</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61" t="s">
        <v>722</v>
      </c>
      <c r="D494" s="252"/>
      <c r="E494" s="252"/>
      <c r="F494" s="252"/>
      <c r="G494" s="252"/>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244</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58" t="s">
        <v>723</v>
      </c>
      <c r="D495" s="225"/>
      <c r="E495" s="226">
        <v>56.1</v>
      </c>
      <c r="F495" s="223"/>
      <c r="G495" s="223"/>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160</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8" t="s">
        <v>724</v>
      </c>
      <c r="D496" s="225"/>
      <c r="E496" s="226">
        <v>6.3</v>
      </c>
      <c r="F496" s="223"/>
      <c r="G496" s="223"/>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160</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ht="22.5" outlineLevel="1" x14ac:dyDescent="0.2">
      <c r="A497" s="235">
        <v>150</v>
      </c>
      <c r="B497" s="236" t="s">
        <v>725</v>
      </c>
      <c r="C497" s="256" t="s">
        <v>726</v>
      </c>
      <c r="D497" s="237" t="s">
        <v>255</v>
      </c>
      <c r="E497" s="238">
        <v>6.6</v>
      </c>
      <c r="F497" s="239"/>
      <c r="G497" s="240">
        <f>ROUND(E497*F497,2)</f>
        <v>0</v>
      </c>
      <c r="H497" s="239"/>
      <c r="I497" s="240">
        <f>ROUND(E497*H497,2)</f>
        <v>0</v>
      </c>
      <c r="J497" s="239"/>
      <c r="K497" s="240">
        <f>ROUND(E497*J497,2)</f>
        <v>0</v>
      </c>
      <c r="L497" s="240">
        <v>12</v>
      </c>
      <c r="M497" s="240">
        <f>G497*(1+L497/100)</f>
        <v>0</v>
      </c>
      <c r="N497" s="238">
        <v>2.7499999999999998E-3</v>
      </c>
      <c r="O497" s="238">
        <f>ROUND(E497*N497,2)</f>
        <v>0.02</v>
      </c>
      <c r="P497" s="238">
        <v>0</v>
      </c>
      <c r="Q497" s="238">
        <f>ROUND(E497*P497,2)</f>
        <v>0</v>
      </c>
      <c r="R497" s="240" t="s">
        <v>714</v>
      </c>
      <c r="S497" s="240" t="s">
        <v>153</v>
      </c>
      <c r="T497" s="241" t="s">
        <v>153</v>
      </c>
      <c r="U497" s="223">
        <v>0.219</v>
      </c>
      <c r="V497" s="223">
        <f>ROUND(E497*U497,2)</f>
        <v>1.45</v>
      </c>
      <c r="W497" s="223"/>
      <c r="X497" s="223" t="s">
        <v>154</v>
      </c>
      <c r="Y497" s="223" t="s">
        <v>155</v>
      </c>
      <c r="Z497" s="212"/>
      <c r="AA497" s="212"/>
      <c r="AB497" s="212"/>
      <c r="AC497" s="212"/>
      <c r="AD497" s="212"/>
      <c r="AE497" s="212"/>
      <c r="AF497" s="212"/>
      <c r="AG497" s="212" t="s">
        <v>156</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
      <c r="A498" s="219"/>
      <c r="B498" s="220"/>
      <c r="C498" s="261" t="s">
        <v>727</v>
      </c>
      <c r="D498" s="252"/>
      <c r="E498" s="252"/>
      <c r="F498" s="252"/>
      <c r="G498" s="252"/>
      <c r="H498" s="223"/>
      <c r="I498" s="223"/>
      <c r="J498" s="223"/>
      <c r="K498" s="223"/>
      <c r="L498" s="223"/>
      <c r="M498" s="223"/>
      <c r="N498" s="222"/>
      <c r="O498" s="222"/>
      <c r="P498" s="222"/>
      <c r="Q498" s="222"/>
      <c r="R498" s="223"/>
      <c r="S498" s="223"/>
      <c r="T498" s="223"/>
      <c r="U498" s="223"/>
      <c r="V498" s="223"/>
      <c r="W498" s="223"/>
      <c r="X498" s="223"/>
      <c r="Y498" s="223"/>
      <c r="Z498" s="212"/>
      <c r="AA498" s="212"/>
      <c r="AB498" s="212"/>
      <c r="AC498" s="212"/>
      <c r="AD498" s="212"/>
      <c r="AE498" s="212"/>
      <c r="AF498" s="212"/>
      <c r="AG498" s="212" t="s">
        <v>244</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58" t="s">
        <v>728</v>
      </c>
      <c r="D499" s="225"/>
      <c r="E499" s="226">
        <v>6.6</v>
      </c>
      <c r="F499" s="223"/>
      <c r="G499" s="223"/>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160</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ht="22.5" outlineLevel="1" x14ac:dyDescent="0.2">
      <c r="A500" s="235">
        <v>151</v>
      </c>
      <c r="B500" s="236" t="s">
        <v>729</v>
      </c>
      <c r="C500" s="256" t="s">
        <v>730</v>
      </c>
      <c r="D500" s="237" t="s">
        <v>255</v>
      </c>
      <c r="E500" s="238">
        <v>12.9</v>
      </c>
      <c r="F500" s="239"/>
      <c r="G500" s="240">
        <f>ROUND(E500*F500,2)</f>
        <v>0</v>
      </c>
      <c r="H500" s="239"/>
      <c r="I500" s="240">
        <f>ROUND(E500*H500,2)</f>
        <v>0</v>
      </c>
      <c r="J500" s="239"/>
      <c r="K500" s="240">
        <f>ROUND(E500*J500,2)</f>
        <v>0</v>
      </c>
      <c r="L500" s="240">
        <v>12</v>
      </c>
      <c r="M500" s="240">
        <f>G500*(1+L500/100)</f>
        <v>0</v>
      </c>
      <c r="N500" s="238">
        <v>1.8400000000000001E-3</v>
      </c>
      <c r="O500" s="238">
        <f>ROUND(E500*N500,2)</f>
        <v>0.02</v>
      </c>
      <c r="P500" s="238">
        <v>0</v>
      </c>
      <c r="Q500" s="238">
        <f>ROUND(E500*P500,2)</f>
        <v>0</v>
      </c>
      <c r="R500" s="240" t="s">
        <v>714</v>
      </c>
      <c r="S500" s="240" t="s">
        <v>153</v>
      </c>
      <c r="T500" s="241" t="s">
        <v>153</v>
      </c>
      <c r="U500" s="223">
        <v>0.26400000000000001</v>
      </c>
      <c r="V500" s="223">
        <f>ROUND(E500*U500,2)</f>
        <v>3.41</v>
      </c>
      <c r="W500" s="223"/>
      <c r="X500" s="223" t="s">
        <v>154</v>
      </c>
      <c r="Y500" s="223" t="s">
        <v>155</v>
      </c>
      <c r="Z500" s="212"/>
      <c r="AA500" s="212"/>
      <c r="AB500" s="212"/>
      <c r="AC500" s="212"/>
      <c r="AD500" s="212"/>
      <c r="AE500" s="212"/>
      <c r="AF500" s="212"/>
      <c r="AG500" s="212" t="s">
        <v>156</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2" x14ac:dyDescent="0.2">
      <c r="A501" s="219"/>
      <c r="B501" s="220"/>
      <c r="C501" s="257" t="s">
        <v>731</v>
      </c>
      <c r="D501" s="242"/>
      <c r="E501" s="242"/>
      <c r="F501" s="242"/>
      <c r="G501" s="242"/>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158</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60" t="s">
        <v>732</v>
      </c>
      <c r="D502" s="251"/>
      <c r="E502" s="251"/>
      <c r="F502" s="251"/>
      <c r="G502" s="251"/>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244</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58" t="s">
        <v>733</v>
      </c>
      <c r="D503" s="225"/>
      <c r="E503" s="226">
        <v>12.9</v>
      </c>
      <c r="F503" s="223"/>
      <c r="G503" s="223"/>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160</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ht="22.5" outlineLevel="1" x14ac:dyDescent="0.2">
      <c r="A504" s="244">
        <v>152</v>
      </c>
      <c r="B504" s="245" t="s">
        <v>734</v>
      </c>
      <c r="C504" s="259" t="s">
        <v>735</v>
      </c>
      <c r="D504" s="246" t="s">
        <v>212</v>
      </c>
      <c r="E504" s="247">
        <v>3</v>
      </c>
      <c r="F504" s="248"/>
      <c r="G504" s="249">
        <f>ROUND(E504*F504,2)</f>
        <v>0</v>
      </c>
      <c r="H504" s="248"/>
      <c r="I504" s="249">
        <f>ROUND(E504*H504,2)</f>
        <v>0</v>
      </c>
      <c r="J504" s="248"/>
      <c r="K504" s="249">
        <f>ROUND(E504*J504,2)</f>
        <v>0</v>
      </c>
      <c r="L504" s="249">
        <v>12</v>
      </c>
      <c r="M504" s="249">
        <f>G504*(1+L504/100)</f>
        <v>0</v>
      </c>
      <c r="N504" s="247">
        <v>4.0000000000000002E-4</v>
      </c>
      <c r="O504" s="247">
        <f>ROUND(E504*N504,2)</f>
        <v>0</v>
      </c>
      <c r="P504" s="247">
        <v>0</v>
      </c>
      <c r="Q504" s="247">
        <f>ROUND(E504*P504,2)</f>
        <v>0</v>
      </c>
      <c r="R504" s="249" t="s">
        <v>714</v>
      </c>
      <c r="S504" s="249" t="s">
        <v>153</v>
      </c>
      <c r="T504" s="250" t="s">
        <v>153</v>
      </c>
      <c r="U504" s="223">
        <v>0.41</v>
      </c>
      <c r="V504" s="223">
        <f>ROUND(E504*U504,2)</f>
        <v>1.23</v>
      </c>
      <c r="W504" s="223"/>
      <c r="X504" s="223" t="s">
        <v>154</v>
      </c>
      <c r="Y504" s="223" t="s">
        <v>155</v>
      </c>
      <c r="Z504" s="212"/>
      <c r="AA504" s="212"/>
      <c r="AB504" s="212"/>
      <c r="AC504" s="212"/>
      <c r="AD504" s="212"/>
      <c r="AE504" s="212"/>
      <c r="AF504" s="212"/>
      <c r="AG504" s="212" t="s">
        <v>156</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ht="22.5" outlineLevel="1" x14ac:dyDescent="0.2">
      <c r="A505" s="235">
        <v>153</v>
      </c>
      <c r="B505" s="236" t="s">
        <v>736</v>
      </c>
      <c r="C505" s="256" t="s">
        <v>737</v>
      </c>
      <c r="D505" s="237" t="s">
        <v>255</v>
      </c>
      <c r="E505" s="238">
        <v>92.4</v>
      </c>
      <c r="F505" s="239"/>
      <c r="G505" s="240">
        <f>ROUND(E505*F505,2)</f>
        <v>0</v>
      </c>
      <c r="H505" s="239"/>
      <c r="I505" s="240">
        <f>ROUND(E505*H505,2)</f>
        <v>0</v>
      </c>
      <c r="J505" s="239"/>
      <c r="K505" s="240">
        <f>ROUND(E505*J505,2)</f>
        <v>0</v>
      </c>
      <c r="L505" s="240">
        <v>12</v>
      </c>
      <c r="M505" s="240">
        <f>G505*(1+L505/100)</f>
        <v>0</v>
      </c>
      <c r="N505" s="238">
        <v>3.46E-3</v>
      </c>
      <c r="O505" s="238">
        <f>ROUND(E505*N505,2)</f>
        <v>0.32</v>
      </c>
      <c r="P505" s="238">
        <v>0</v>
      </c>
      <c r="Q505" s="238">
        <f>ROUND(E505*P505,2)</f>
        <v>0</v>
      </c>
      <c r="R505" s="240" t="s">
        <v>714</v>
      </c>
      <c r="S505" s="240" t="s">
        <v>153</v>
      </c>
      <c r="T505" s="241" t="s">
        <v>153</v>
      </c>
      <c r="U505" s="223">
        <v>0.38524999999999998</v>
      </c>
      <c r="V505" s="223">
        <f>ROUND(E505*U505,2)</f>
        <v>35.6</v>
      </c>
      <c r="W505" s="223"/>
      <c r="X505" s="223" t="s">
        <v>154</v>
      </c>
      <c r="Y505" s="223" t="s">
        <v>155</v>
      </c>
      <c r="Z505" s="212"/>
      <c r="AA505" s="212"/>
      <c r="AB505" s="212"/>
      <c r="AC505" s="212"/>
      <c r="AD505" s="212"/>
      <c r="AE505" s="212"/>
      <c r="AF505" s="212"/>
      <c r="AG505" s="212" t="s">
        <v>156</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57" t="s">
        <v>738</v>
      </c>
      <c r="D506" s="242"/>
      <c r="E506" s="242"/>
      <c r="F506" s="242"/>
      <c r="G506" s="242"/>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158</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2" x14ac:dyDescent="0.2">
      <c r="A507" s="219"/>
      <c r="B507" s="220"/>
      <c r="C507" s="258" t="s">
        <v>739</v>
      </c>
      <c r="D507" s="225"/>
      <c r="E507" s="226">
        <v>92.4</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160</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ht="22.5" outlineLevel="1" x14ac:dyDescent="0.2">
      <c r="A508" s="235">
        <v>154</v>
      </c>
      <c r="B508" s="236" t="s">
        <v>740</v>
      </c>
      <c r="C508" s="256" t="s">
        <v>741</v>
      </c>
      <c r="D508" s="237" t="s">
        <v>255</v>
      </c>
      <c r="E508" s="238">
        <v>357</v>
      </c>
      <c r="F508" s="239"/>
      <c r="G508" s="240">
        <f>ROUND(E508*F508,2)</f>
        <v>0</v>
      </c>
      <c r="H508" s="239"/>
      <c r="I508" s="240">
        <f>ROUND(E508*H508,2)</f>
        <v>0</v>
      </c>
      <c r="J508" s="239"/>
      <c r="K508" s="240">
        <f>ROUND(E508*J508,2)</f>
        <v>0</v>
      </c>
      <c r="L508" s="240">
        <v>12</v>
      </c>
      <c r="M508" s="240">
        <f>G508*(1+L508/100)</f>
        <v>0</v>
      </c>
      <c r="N508" s="238">
        <v>3.6800000000000001E-3</v>
      </c>
      <c r="O508" s="238">
        <f>ROUND(E508*N508,2)</f>
        <v>1.31</v>
      </c>
      <c r="P508" s="238">
        <v>0</v>
      </c>
      <c r="Q508" s="238">
        <f>ROUND(E508*P508,2)</f>
        <v>0</v>
      </c>
      <c r="R508" s="240" t="s">
        <v>714</v>
      </c>
      <c r="S508" s="240" t="s">
        <v>153</v>
      </c>
      <c r="T508" s="241" t="s">
        <v>153</v>
      </c>
      <c r="U508" s="223">
        <v>0.3</v>
      </c>
      <c r="V508" s="223">
        <f>ROUND(E508*U508,2)</f>
        <v>107.1</v>
      </c>
      <c r="W508" s="223"/>
      <c r="X508" s="223" t="s">
        <v>154</v>
      </c>
      <c r="Y508" s="223" t="s">
        <v>155</v>
      </c>
      <c r="Z508" s="212"/>
      <c r="AA508" s="212"/>
      <c r="AB508" s="212"/>
      <c r="AC508" s="212"/>
      <c r="AD508" s="212"/>
      <c r="AE508" s="212"/>
      <c r="AF508" s="212"/>
      <c r="AG508" s="212" t="s">
        <v>156</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57" t="s">
        <v>738</v>
      </c>
      <c r="D509" s="242"/>
      <c r="E509" s="242"/>
      <c r="F509" s="242"/>
      <c r="G509" s="242"/>
      <c r="H509" s="223"/>
      <c r="I509" s="223"/>
      <c r="J509" s="223"/>
      <c r="K509" s="223"/>
      <c r="L509" s="223"/>
      <c r="M509" s="223"/>
      <c r="N509" s="222"/>
      <c r="O509" s="222"/>
      <c r="P509" s="222"/>
      <c r="Q509" s="222"/>
      <c r="R509" s="223"/>
      <c r="S509" s="223"/>
      <c r="T509" s="223"/>
      <c r="U509" s="223"/>
      <c r="V509" s="223"/>
      <c r="W509" s="223"/>
      <c r="X509" s="223"/>
      <c r="Y509" s="223"/>
      <c r="Z509" s="212"/>
      <c r="AA509" s="212"/>
      <c r="AB509" s="212"/>
      <c r="AC509" s="212"/>
      <c r="AD509" s="212"/>
      <c r="AE509" s="212"/>
      <c r="AF509" s="212"/>
      <c r="AG509" s="212" t="s">
        <v>158</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60" t="s">
        <v>742</v>
      </c>
      <c r="D510" s="251"/>
      <c r="E510" s="251"/>
      <c r="F510" s="251"/>
      <c r="G510" s="251"/>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244</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2" x14ac:dyDescent="0.2">
      <c r="A511" s="219"/>
      <c r="B511" s="220"/>
      <c r="C511" s="258" t="s">
        <v>743</v>
      </c>
      <c r="D511" s="225"/>
      <c r="E511" s="226">
        <v>199.5</v>
      </c>
      <c r="F511" s="223"/>
      <c r="G511" s="223"/>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160</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8" t="s">
        <v>744</v>
      </c>
      <c r="D512" s="225"/>
      <c r="E512" s="226">
        <v>123.75</v>
      </c>
      <c r="F512" s="223"/>
      <c r="G512" s="223"/>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160</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8" t="s">
        <v>745</v>
      </c>
      <c r="D513" s="225"/>
      <c r="E513" s="226">
        <v>33.75</v>
      </c>
      <c r="F513" s="223"/>
      <c r="G513" s="223"/>
      <c r="H513" s="223"/>
      <c r="I513" s="223"/>
      <c r="J513" s="223"/>
      <c r="K513" s="223"/>
      <c r="L513" s="223"/>
      <c r="M513" s="223"/>
      <c r="N513" s="222"/>
      <c r="O513" s="222"/>
      <c r="P513" s="222"/>
      <c r="Q513" s="222"/>
      <c r="R513" s="223"/>
      <c r="S513" s="223"/>
      <c r="T513" s="223"/>
      <c r="U513" s="223"/>
      <c r="V513" s="223"/>
      <c r="W513" s="223"/>
      <c r="X513" s="223"/>
      <c r="Y513" s="223"/>
      <c r="Z513" s="212"/>
      <c r="AA513" s="212"/>
      <c r="AB513" s="212"/>
      <c r="AC513" s="212"/>
      <c r="AD513" s="212"/>
      <c r="AE513" s="212"/>
      <c r="AF513" s="212"/>
      <c r="AG513" s="212" t="s">
        <v>160</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35">
        <v>155</v>
      </c>
      <c r="B514" s="236" t="s">
        <v>746</v>
      </c>
      <c r="C514" s="256" t="s">
        <v>747</v>
      </c>
      <c r="D514" s="237" t="s">
        <v>151</v>
      </c>
      <c r="E514" s="238">
        <v>80.794600000000003</v>
      </c>
      <c r="F514" s="239"/>
      <c r="G514" s="240">
        <f>ROUND(E514*F514,2)</f>
        <v>0</v>
      </c>
      <c r="H514" s="239"/>
      <c r="I514" s="240">
        <f>ROUND(E514*H514,2)</f>
        <v>0</v>
      </c>
      <c r="J514" s="239"/>
      <c r="K514" s="240">
        <f>ROUND(E514*J514,2)</f>
        <v>0</v>
      </c>
      <c r="L514" s="240">
        <v>12</v>
      </c>
      <c r="M514" s="240">
        <f>G514*(1+L514/100)</f>
        <v>0</v>
      </c>
      <c r="N514" s="238">
        <v>0</v>
      </c>
      <c r="O514" s="238">
        <f>ROUND(E514*N514,2)</f>
        <v>0</v>
      </c>
      <c r="P514" s="238">
        <v>7.3200000000000001E-3</v>
      </c>
      <c r="Q514" s="238">
        <f>ROUND(E514*P514,2)</f>
        <v>0.59</v>
      </c>
      <c r="R514" s="240" t="s">
        <v>714</v>
      </c>
      <c r="S514" s="240" t="s">
        <v>153</v>
      </c>
      <c r="T514" s="241" t="s">
        <v>153</v>
      </c>
      <c r="U514" s="223">
        <v>0.115</v>
      </c>
      <c r="V514" s="223">
        <f>ROUND(E514*U514,2)</f>
        <v>9.2899999999999991</v>
      </c>
      <c r="W514" s="223"/>
      <c r="X514" s="223" t="s">
        <v>154</v>
      </c>
      <c r="Y514" s="223" t="s">
        <v>155</v>
      </c>
      <c r="Z514" s="212"/>
      <c r="AA514" s="212"/>
      <c r="AB514" s="212"/>
      <c r="AC514" s="212"/>
      <c r="AD514" s="212"/>
      <c r="AE514" s="212"/>
      <c r="AF514" s="212"/>
      <c r="AG514" s="212" t="s">
        <v>156</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8" t="s">
        <v>748</v>
      </c>
      <c r="D515" s="225"/>
      <c r="E515" s="226">
        <v>61.8568</v>
      </c>
      <c r="F515" s="223"/>
      <c r="G515" s="223"/>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160</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8" t="s">
        <v>387</v>
      </c>
      <c r="D516" s="225"/>
      <c r="E516" s="226">
        <v>18.937799999999999</v>
      </c>
      <c r="F516" s="223"/>
      <c r="G516" s="223"/>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160</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35">
        <v>156</v>
      </c>
      <c r="B517" s="236" t="s">
        <v>749</v>
      </c>
      <c r="C517" s="256" t="s">
        <v>750</v>
      </c>
      <c r="D517" s="237" t="s">
        <v>255</v>
      </c>
      <c r="E517" s="238">
        <v>289.02</v>
      </c>
      <c r="F517" s="239"/>
      <c r="G517" s="240">
        <f>ROUND(E517*F517,2)</f>
        <v>0</v>
      </c>
      <c r="H517" s="239"/>
      <c r="I517" s="240">
        <f>ROUND(E517*H517,2)</f>
        <v>0</v>
      </c>
      <c r="J517" s="239"/>
      <c r="K517" s="240">
        <f>ROUND(E517*J517,2)</f>
        <v>0</v>
      </c>
      <c r="L517" s="240">
        <v>12</v>
      </c>
      <c r="M517" s="240">
        <f>G517*(1+L517/100)</f>
        <v>0</v>
      </c>
      <c r="N517" s="238">
        <v>0</v>
      </c>
      <c r="O517" s="238">
        <f>ROUND(E517*N517,2)</f>
        <v>0</v>
      </c>
      <c r="P517" s="238">
        <v>2.6900000000000001E-3</v>
      </c>
      <c r="Q517" s="238">
        <f>ROUND(E517*P517,2)</f>
        <v>0.78</v>
      </c>
      <c r="R517" s="240" t="s">
        <v>714</v>
      </c>
      <c r="S517" s="240" t="s">
        <v>153</v>
      </c>
      <c r="T517" s="241" t="s">
        <v>153</v>
      </c>
      <c r="U517" s="223">
        <v>6.9000000000000006E-2</v>
      </c>
      <c r="V517" s="223">
        <f>ROUND(E517*U517,2)</f>
        <v>19.940000000000001</v>
      </c>
      <c r="W517" s="223"/>
      <c r="X517" s="223" t="s">
        <v>154</v>
      </c>
      <c r="Y517" s="223" t="s">
        <v>155</v>
      </c>
      <c r="Z517" s="212"/>
      <c r="AA517" s="212"/>
      <c r="AB517" s="212"/>
      <c r="AC517" s="212"/>
      <c r="AD517" s="212"/>
      <c r="AE517" s="212"/>
      <c r="AF517" s="212"/>
      <c r="AG517" s="212" t="s">
        <v>156</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58" t="s">
        <v>751</v>
      </c>
      <c r="D518" s="225"/>
      <c r="E518" s="226">
        <v>12.9</v>
      </c>
      <c r="F518" s="223"/>
      <c r="G518" s="223"/>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160</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8" t="s">
        <v>752</v>
      </c>
      <c r="D519" s="225"/>
      <c r="E519" s="226">
        <v>276.12</v>
      </c>
      <c r="F519" s="223"/>
      <c r="G519" s="223"/>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160</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35">
        <v>157</v>
      </c>
      <c r="B520" s="236" t="s">
        <v>753</v>
      </c>
      <c r="C520" s="256" t="s">
        <v>754</v>
      </c>
      <c r="D520" s="237" t="s">
        <v>255</v>
      </c>
      <c r="E520" s="238">
        <v>62.4</v>
      </c>
      <c r="F520" s="239"/>
      <c r="G520" s="240">
        <f>ROUND(E520*F520,2)</f>
        <v>0</v>
      </c>
      <c r="H520" s="239"/>
      <c r="I520" s="240">
        <f>ROUND(E520*H520,2)</f>
        <v>0</v>
      </c>
      <c r="J520" s="239"/>
      <c r="K520" s="240">
        <f>ROUND(E520*J520,2)</f>
        <v>0</v>
      </c>
      <c r="L520" s="240">
        <v>12</v>
      </c>
      <c r="M520" s="240">
        <f>G520*(1+L520/100)</f>
        <v>0</v>
      </c>
      <c r="N520" s="238">
        <v>0</v>
      </c>
      <c r="O520" s="238">
        <f>ROUND(E520*N520,2)</f>
        <v>0</v>
      </c>
      <c r="P520" s="238">
        <v>2.0500000000000002E-3</v>
      </c>
      <c r="Q520" s="238">
        <f>ROUND(E520*P520,2)</f>
        <v>0.13</v>
      </c>
      <c r="R520" s="240" t="s">
        <v>714</v>
      </c>
      <c r="S520" s="240" t="s">
        <v>153</v>
      </c>
      <c r="T520" s="241" t="s">
        <v>153</v>
      </c>
      <c r="U520" s="223">
        <v>0.05</v>
      </c>
      <c r="V520" s="223">
        <f>ROUND(E520*U520,2)</f>
        <v>3.12</v>
      </c>
      <c r="W520" s="223"/>
      <c r="X520" s="223" t="s">
        <v>154</v>
      </c>
      <c r="Y520" s="223" t="s">
        <v>155</v>
      </c>
      <c r="Z520" s="212"/>
      <c r="AA520" s="212"/>
      <c r="AB520" s="212"/>
      <c r="AC520" s="212"/>
      <c r="AD520" s="212"/>
      <c r="AE520" s="212"/>
      <c r="AF520" s="212"/>
      <c r="AG520" s="212" t="s">
        <v>156</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58" t="s">
        <v>755</v>
      </c>
      <c r="D521" s="225"/>
      <c r="E521" s="226">
        <v>56.1</v>
      </c>
      <c r="F521" s="223"/>
      <c r="G521" s="223"/>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160</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8" t="s">
        <v>756</v>
      </c>
      <c r="D522" s="225"/>
      <c r="E522" s="226">
        <v>6.3</v>
      </c>
      <c r="F522" s="223"/>
      <c r="G522" s="223"/>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160</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22.5" outlineLevel="1" x14ac:dyDescent="0.2">
      <c r="A523" s="235">
        <v>158</v>
      </c>
      <c r="B523" s="236" t="s">
        <v>757</v>
      </c>
      <c r="C523" s="256" t="s">
        <v>758</v>
      </c>
      <c r="D523" s="237" t="s">
        <v>212</v>
      </c>
      <c r="E523" s="238">
        <v>9</v>
      </c>
      <c r="F523" s="239"/>
      <c r="G523" s="240">
        <f>ROUND(E523*F523,2)</f>
        <v>0</v>
      </c>
      <c r="H523" s="239"/>
      <c r="I523" s="240">
        <f>ROUND(E523*H523,2)</f>
        <v>0</v>
      </c>
      <c r="J523" s="239"/>
      <c r="K523" s="240">
        <f>ROUND(E523*J523,2)</f>
        <v>0</v>
      </c>
      <c r="L523" s="240">
        <v>12</v>
      </c>
      <c r="M523" s="240">
        <f>G523*(1+L523/100)</f>
        <v>0</v>
      </c>
      <c r="N523" s="238">
        <v>0</v>
      </c>
      <c r="O523" s="238">
        <f>ROUND(E523*N523,2)</f>
        <v>0</v>
      </c>
      <c r="P523" s="238">
        <v>2.5100000000000001E-3</v>
      </c>
      <c r="Q523" s="238">
        <f>ROUND(E523*P523,2)</f>
        <v>0.02</v>
      </c>
      <c r="R523" s="240" t="s">
        <v>714</v>
      </c>
      <c r="S523" s="240" t="s">
        <v>153</v>
      </c>
      <c r="T523" s="241" t="s">
        <v>153</v>
      </c>
      <c r="U523" s="223">
        <v>6.9000000000000006E-2</v>
      </c>
      <c r="V523" s="223">
        <f>ROUND(E523*U523,2)</f>
        <v>0.62</v>
      </c>
      <c r="W523" s="223"/>
      <c r="X523" s="223" t="s">
        <v>154</v>
      </c>
      <c r="Y523" s="223" t="s">
        <v>155</v>
      </c>
      <c r="Z523" s="212"/>
      <c r="AA523" s="212"/>
      <c r="AB523" s="212"/>
      <c r="AC523" s="212"/>
      <c r="AD523" s="212"/>
      <c r="AE523" s="212"/>
      <c r="AF523" s="212"/>
      <c r="AG523" s="212" t="s">
        <v>156</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58" t="s">
        <v>590</v>
      </c>
      <c r="D524" s="225"/>
      <c r="E524" s="226">
        <v>9</v>
      </c>
      <c r="F524" s="223"/>
      <c r="G524" s="223"/>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160</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35">
        <v>159</v>
      </c>
      <c r="B525" s="236" t="s">
        <v>759</v>
      </c>
      <c r="C525" s="256" t="s">
        <v>760</v>
      </c>
      <c r="D525" s="237" t="s">
        <v>255</v>
      </c>
      <c r="E525" s="238">
        <v>12.9</v>
      </c>
      <c r="F525" s="239"/>
      <c r="G525" s="240">
        <f>ROUND(E525*F525,2)</f>
        <v>0</v>
      </c>
      <c r="H525" s="239"/>
      <c r="I525" s="240">
        <f>ROUND(E525*H525,2)</f>
        <v>0</v>
      </c>
      <c r="J525" s="239"/>
      <c r="K525" s="240">
        <f>ROUND(E525*J525,2)</f>
        <v>0</v>
      </c>
      <c r="L525" s="240">
        <v>12</v>
      </c>
      <c r="M525" s="240">
        <f>G525*(1+L525/100)</f>
        <v>0</v>
      </c>
      <c r="N525" s="238">
        <v>0</v>
      </c>
      <c r="O525" s="238">
        <f>ROUND(E525*N525,2)</f>
        <v>0</v>
      </c>
      <c r="P525" s="238">
        <v>2.8600000000000001E-3</v>
      </c>
      <c r="Q525" s="238">
        <f>ROUND(E525*P525,2)</f>
        <v>0.04</v>
      </c>
      <c r="R525" s="240" t="s">
        <v>714</v>
      </c>
      <c r="S525" s="240" t="s">
        <v>153</v>
      </c>
      <c r="T525" s="241" t="s">
        <v>153</v>
      </c>
      <c r="U525" s="223">
        <v>5.7500000000000002E-2</v>
      </c>
      <c r="V525" s="223">
        <f>ROUND(E525*U525,2)</f>
        <v>0.74</v>
      </c>
      <c r="W525" s="223"/>
      <c r="X525" s="223" t="s">
        <v>154</v>
      </c>
      <c r="Y525" s="223" t="s">
        <v>155</v>
      </c>
      <c r="Z525" s="212"/>
      <c r="AA525" s="212"/>
      <c r="AB525" s="212"/>
      <c r="AC525" s="212"/>
      <c r="AD525" s="212"/>
      <c r="AE525" s="212"/>
      <c r="AF525" s="212"/>
      <c r="AG525" s="212" t="s">
        <v>156</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2" x14ac:dyDescent="0.2">
      <c r="A526" s="219"/>
      <c r="B526" s="220"/>
      <c r="C526" s="258" t="s">
        <v>751</v>
      </c>
      <c r="D526" s="225"/>
      <c r="E526" s="226">
        <v>12.9</v>
      </c>
      <c r="F526" s="223"/>
      <c r="G526" s="223"/>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160</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35">
        <v>160</v>
      </c>
      <c r="B527" s="236" t="s">
        <v>761</v>
      </c>
      <c r="C527" s="256" t="s">
        <v>762</v>
      </c>
      <c r="D527" s="237" t="s">
        <v>255</v>
      </c>
      <c r="E527" s="238">
        <v>43.5</v>
      </c>
      <c r="F527" s="239"/>
      <c r="G527" s="240">
        <f>ROUND(E527*F527,2)</f>
        <v>0</v>
      </c>
      <c r="H527" s="239"/>
      <c r="I527" s="240">
        <f>ROUND(E527*H527,2)</f>
        <v>0</v>
      </c>
      <c r="J527" s="239"/>
      <c r="K527" s="240">
        <f>ROUND(E527*J527,2)</f>
        <v>0</v>
      </c>
      <c r="L527" s="240">
        <v>12</v>
      </c>
      <c r="M527" s="240">
        <f>G527*(1+L527/100)</f>
        <v>0</v>
      </c>
      <c r="N527" s="238">
        <v>0</v>
      </c>
      <c r="O527" s="238">
        <f>ROUND(E527*N527,2)</f>
        <v>0</v>
      </c>
      <c r="P527" s="238">
        <v>1.92E-3</v>
      </c>
      <c r="Q527" s="238">
        <f>ROUND(E527*P527,2)</f>
        <v>0.08</v>
      </c>
      <c r="R527" s="240" t="s">
        <v>714</v>
      </c>
      <c r="S527" s="240" t="s">
        <v>153</v>
      </c>
      <c r="T527" s="241" t="s">
        <v>153</v>
      </c>
      <c r="U527" s="223">
        <v>5.7500000000000002E-2</v>
      </c>
      <c r="V527" s="223">
        <f>ROUND(E527*U527,2)</f>
        <v>2.5</v>
      </c>
      <c r="W527" s="223"/>
      <c r="X527" s="223" t="s">
        <v>154</v>
      </c>
      <c r="Y527" s="223" t="s">
        <v>155</v>
      </c>
      <c r="Z527" s="212"/>
      <c r="AA527" s="212"/>
      <c r="AB527" s="212"/>
      <c r="AC527" s="212"/>
      <c r="AD527" s="212"/>
      <c r="AE527" s="212"/>
      <c r="AF527" s="212"/>
      <c r="AG527" s="212" t="s">
        <v>156</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58" t="s">
        <v>763</v>
      </c>
      <c r="D528" s="225"/>
      <c r="E528" s="226">
        <v>43.5</v>
      </c>
      <c r="F528" s="223"/>
      <c r="G528" s="223"/>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160</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35">
        <v>161</v>
      </c>
      <c r="B529" s="236" t="s">
        <v>764</v>
      </c>
      <c r="C529" s="256" t="s">
        <v>765</v>
      </c>
      <c r="D529" s="237" t="s">
        <v>255</v>
      </c>
      <c r="E529" s="238">
        <v>449.4</v>
      </c>
      <c r="F529" s="239"/>
      <c r="G529" s="240">
        <f>ROUND(E529*F529,2)</f>
        <v>0</v>
      </c>
      <c r="H529" s="239"/>
      <c r="I529" s="240">
        <f>ROUND(E529*H529,2)</f>
        <v>0</v>
      </c>
      <c r="J529" s="239"/>
      <c r="K529" s="240">
        <f>ROUND(E529*J529,2)</f>
        <v>0</v>
      </c>
      <c r="L529" s="240">
        <v>12</v>
      </c>
      <c r="M529" s="240">
        <f>G529*(1+L529/100)</f>
        <v>0</v>
      </c>
      <c r="N529" s="238">
        <v>0</v>
      </c>
      <c r="O529" s="238">
        <f>ROUND(E529*N529,2)</f>
        <v>0</v>
      </c>
      <c r="P529" s="238">
        <v>2.8700000000000002E-3</v>
      </c>
      <c r="Q529" s="238">
        <f>ROUND(E529*P529,2)</f>
        <v>1.29</v>
      </c>
      <c r="R529" s="240" t="s">
        <v>714</v>
      </c>
      <c r="S529" s="240" t="s">
        <v>153</v>
      </c>
      <c r="T529" s="241" t="s">
        <v>153</v>
      </c>
      <c r="U529" s="223">
        <v>0.10349999999999999</v>
      </c>
      <c r="V529" s="223">
        <f>ROUND(E529*U529,2)</f>
        <v>46.51</v>
      </c>
      <c r="W529" s="223"/>
      <c r="X529" s="223" t="s">
        <v>154</v>
      </c>
      <c r="Y529" s="223" t="s">
        <v>155</v>
      </c>
      <c r="Z529" s="212"/>
      <c r="AA529" s="212"/>
      <c r="AB529" s="212"/>
      <c r="AC529" s="212"/>
      <c r="AD529" s="212"/>
      <c r="AE529" s="212"/>
      <c r="AF529" s="212"/>
      <c r="AG529" s="212" t="s">
        <v>535</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58" t="s">
        <v>743</v>
      </c>
      <c r="D530" s="225"/>
      <c r="E530" s="226">
        <v>199.5</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160</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58" t="s">
        <v>744</v>
      </c>
      <c r="D531" s="225"/>
      <c r="E531" s="226">
        <v>123.75</v>
      </c>
      <c r="F531" s="223"/>
      <c r="G531" s="223"/>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160</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58" t="s">
        <v>745</v>
      </c>
      <c r="D532" s="225"/>
      <c r="E532" s="226">
        <v>33.75</v>
      </c>
      <c r="F532" s="223"/>
      <c r="G532" s="223"/>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160</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58" t="s">
        <v>739</v>
      </c>
      <c r="D533" s="225"/>
      <c r="E533" s="226">
        <v>92.4</v>
      </c>
      <c r="F533" s="223"/>
      <c r="G533" s="223"/>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160</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35">
        <v>162</v>
      </c>
      <c r="B534" s="236" t="s">
        <v>766</v>
      </c>
      <c r="C534" s="256" t="s">
        <v>767</v>
      </c>
      <c r="D534" s="237" t="s">
        <v>255</v>
      </c>
      <c r="E534" s="238">
        <v>184.5</v>
      </c>
      <c r="F534" s="239"/>
      <c r="G534" s="240">
        <f>ROUND(E534*F534,2)</f>
        <v>0</v>
      </c>
      <c r="H534" s="239"/>
      <c r="I534" s="240">
        <f>ROUND(E534*H534,2)</f>
        <v>0</v>
      </c>
      <c r="J534" s="239"/>
      <c r="K534" s="240">
        <f>ROUND(E534*J534,2)</f>
        <v>0</v>
      </c>
      <c r="L534" s="240">
        <v>12</v>
      </c>
      <c r="M534" s="240">
        <f>G534*(1+L534/100)</f>
        <v>0</v>
      </c>
      <c r="N534" s="238">
        <v>0</v>
      </c>
      <c r="O534" s="238">
        <f>ROUND(E534*N534,2)</f>
        <v>0</v>
      </c>
      <c r="P534" s="238">
        <v>2.3E-3</v>
      </c>
      <c r="Q534" s="238">
        <f>ROUND(E534*P534,2)</f>
        <v>0.42</v>
      </c>
      <c r="R534" s="240" t="s">
        <v>714</v>
      </c>
      <c r="S534" s="240" t="s">
        <v>153</v>
      </c>
      <c r="T534" s="241" t="s">
        <v>153</v>
      </c>
      <c r="U534" s="223">
        <v>0.10349999999999999</v>
      </c>
      <c r="V534" s="223">
        <f>ROUND(E534*U534,2)</f>
        <v>19.100000000000001</v>
      </c>
      <c r="W534" s="223"/>
      <c r="X534" s="223" t="s">
        <v>154</v>
      </c>
      <c r="Y534" s="223" t="s">
        <v>155</v>
      </c>
      <c r="Z534" s="212"/>
      <c r="AA534" s="212"/>
      <c r="AB534" s="212"/>
      <c r="AC534" s="212"/>
      <c r="AD534" s="212"/>
      <c r="AE534" s="212"/>
      <c r="AF534" s="212"/>
      <c r="AG534" s="212" t="s">
        <v>156</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58" t="s">
        <v>601</v>
      </c>
      <c r="D535" s="225"/>
      <c r="E535" s="226">
        <v>184.5</v>
      </c>
      <c r="F535" s="223"/>
      <c r="G535" s="223"/>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160</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35">
        <v>163</v>
      </c>
      <c r="B536" s="236" t="s">
        <v>768</v>
      </c>
      <c r="C536" s="256" t="s">
        <v>769</v>
      </c>
      <c r="D536" s="237" t="s">
        <v>255</v>
      </c>
      <c r="E536" s="238">
        <v>6</v>
      </c>
      <c r="F536" s="239"/>
      <c r="G536" s="240">
        <f>ROUND(E536*F536,2)</f>
        <v>0</v>
      </c>
      <c r="H536" s="239"/>
      <c r="I536" s="240">
        <f>ROUND(E536*H536,2)</f>
        <v>0</v>
      </c>
      <c r="J536" s="239"/>
      <c r="K536" s="240">
        <f>ROUND(E536*J536,2)</f>
        <v>0</v>
      </c>
      <c r="L536" s="240">
        <v>12</v>
      </c>
      <c r="M536" s="240">
        <f>G536*(1+L536/100)</f>
        <v>0</v>
      </c>
      <c r="N536" s="238">
        <v>0</v>
      </c>
      <c r="O536" s="238">
        <f>ROUND(E536*N536,2)</f>
        <v>0</v>
      </c>
      <c r="P536" s="238">
        <v>2.2599999999999999E-3</v>
      </c>
      <c r="Q536" s="238">
        <f>ROUND(E536*P536,2)</f>
        <v>0.01</v>
      </c>
      <c r="R536" s="240" t="s">
        <v>714</v>
      </c>
      <c r="S536" s="240" t="s">
        <v>153</v>
      </c>
      <c r="T536" s="241" t="s">
        <v>153</v>
      </c>
      <c r="U536" s="223">
        <v>0</v>
      </c>
      <c r="V536" s="223">
        <f>ROUND(E536*U536,2)</f>
        <v>0</v>
      </c>
      <c r="W536" s="223"/>
      <c r="X536" s="223" t="s">
        <v>154</v>
      </c>
      <c r="Y536" s="223" t="s">
        <v>155</v>
      </c>
      <c r="Z536" s="212"/>
      <c r="AA536" s="212"/>
      <c r="AB536" s="212"/>
      <c r="AC536" s="212"/>
      <c r="AD536" s="212"/>
      <c r="AE536" s="212"/>
      <c r="AF536" s="212"/>
      <c r="AG536" s="212" t="s">
        <v>535</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58" t="s">
        <v>770</v>
      </c>
      <c r="D537" s="225"/>
      <c r="E537" s="226">
        <v>6</v>
      </c>
      <c r="F537" s="223"/>
      <c r="G537" s="223"/>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160</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35">
        <v>164</v>
      </c>
      <c r="B538" s="236" t="s">
        <v>771</v>
      </c>
      <c r="C538" s="256" t="s">
        <v>772</v>
      </c>
      <c r="D538" s="237" t="s">
        <v>212</v>
      </c>
      <c r="E538" s="238">
        <v>12</v>
      </c>
      <c r="F538" s="239"/>
      <c r="G538" s="240">
        <f>ROUND(E538*F538,2)</f>
        <v>0</v>
      </c>
      <c r="H538" s="239"/>
      <c r="I538" s="240">
        <f>ROUND(E538*H538,2)</f>
        <v>0</v>
      </c>
      <c r="J538" s="239"/>
      <c r="K538" s="240">
        <f>ROUND(E538*J538,2)</f>
        <v>0</v>
      </c>
      <c r="L538" s="240">
        <v>12</v>
      </c>
      <c r="M538" s="240">
        <f>G538*(1+L538/100)</f>
        <v>0</v>
      </c>
      <c r="N538" s="238">
        <v>1.24E-3</v>
      </c>
      <c r="O538" s="238">
        <f>ROUND(E538*N538,2)</f>
        <v>0.01</v>
      </c>
      <c r="P538" s="238">
        <v>0</v>
      </c>
      <c r="Q538" s="238">
        <f>ROUND(E538*P538,2)</f>
        <v>0</v>
      </c>
      <c r="R538" s="240"/>
      <c r="S538" s="240" t="s">
        <v>224</v>
      </c>
      <c r="T538" s="241" t="s">
        <v>225</v>
      </c>
      <c r="U538" s="223">
        <v>0.25</v>
      </c>
      <c r="V538" s="223">
        <f>ROUND(E538*U538,2)</f>
        <v>3</v>
      </c>
      <c r="W538" s="223"/>
      <c r="X538" s="223" t="s">
        <v>154</v>
      </c>
      <c r="Y538" s="223" t="s">
        <v>155</v>
      </c>
      <c r="Z538" s="212"/>
      <c r="AA538" s="212"/>
      <c r="AB538" s="212"/>
      <c r="AC538" s="212"/>
      <c r="AD538" s="212"/>
      <c r="AE538" s="212"/>
      <c r="AF538" s="212"/>
      <c r="AG538" s="212" t="s">
        <v>156</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58" t="s">
        <v>584</v>
      </c>
      <c r="D539" s="225"/>
      <c r="E539" s="226">
        <v>9</v>
      </c>
      <c r="F539" s="223"/>
      <c r="G539" s="223"/>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160</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8" t="s">
        <v>585</v>
      </c>
      <c r="D540" s="225"/>
      <c r="E540" s="226">
        <v>3</v>
      </c>
      <c r="F540" s="223"/>
      <c r="G540" s="223"/>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160</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35">
        <v>165</v>
      </c>
      <c r="B541" s="236" t="s">
        <v>773</v>
      </c>
      <c r="C541" s="256" t="s">
        <v>774</v>
      </c>
      <c r="D541" s="237" t="s">
        <v>212</v>
      </c>
      <c r="E541" s="238">
        <v>131.48571000000001</v>
      </c>
      <c r="F541" s="239"/>
      <c r="G541" s="240">
        <f>ROUND(E541*F541,2)</f>
        <v>0</v>
      </c>
      <c r="H541" s="239"/>
      <c r="I541" s="240">
        <f>ROUND(E541*H541,2)</f>
        <v>0</v>
      </c>
      <c r="J541" s="239"/>
      <c r="K541" s="240">
        <f>ROUND(E541*J541,2)</f>
        <v>0</v>
      </c>
      <c r="L541" s="240">
        <v>12</v>
      </c>
      <c r="M541" s="240">
        <f>G541*(1+L541/100)</f>
        <v>0</v>
      </c>
      <c r="N541" s="238">
        <v>8.0000000000000004E-4</v>
      </c>
      <c r="O541" s="238">
        <f>ROUND(E541*N541,2)</f>
        <v>0.11</v>
      </c>
      <c r="P541" s="238">
        <v>0</v>
      </c>
      <c r="Q541" s="238">
        <f>ROUND(E541*P541,2)</f>
        <v>0</v>
      </c>
      <c r="R541" s="240" t="s">
        <v>202</v>
      </c>
      <c r="S541" s="240" t="s">
        <v>153</v>
      </c>
      <c r="T541" s="241" t="s">
        <v>153</v>
      </c>
      <c r="U541" s="223">
        <v>0</v>
      </c>
      <c r="V541" s="223">
        <f>ROUND(E541*U541,2)</f>
        <v>0</v>
      </c>
      <c r="W541" s="223"/>
      <c r="X541" s="223" t="s">
        <v>203</v>
      </c>
      <c r="Y541" s="223" t="s">
        <v>155</v>
      </c>
      <c r="Z541" s="212"/>
      <c r="AA541" s="212"/>
      <c r="AB541" s="212"/>
      <c r="AC541" s="212"/>
      <c r="AD541" s="212"/>
      <c r="AE541" s="212"/>
      <c r="AF541" s="212"/>
      <c r="AG541" s="212" t="s">
        <v>204</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2" x14ac:dyDescent="0.2">
      <c r="A542" s="219"/>
      <c r="B542" s="220"/>
      <c r="C542" s="258" t="s">
        <v>775</v>
      </c>
      <c r="D542" s="225"/>
      <c r="E542" s="226">
        <v>131.48571000000001</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160</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v>166</v>
      </c>
      <c r="B543" s="220" t="s">
        <v>776</v>
      </c>
      <c r="C543" s="262" t="s">
        <v>777</v>
      </c>
      <c r="D543" s="221" t="s">
        <v>0</v>
      </c>
      <c r="E543" s="253"/>
      <c r="F543" s="224"/>
      <c r="G543" s="223">
        <f>ROUND(E543*F543,2)</f>
        <v>0</v>
      </c>
      <c r="H543" s="224"/>
      <c r="I543" s="223">
        <f>ROUND(E543*H543,2)</f>
        <v>0</v>
      </c>
      <c r="J543" s="224"/>
      <c r="K543" s="223">
        <f>ROUND(E543*J543,2)</f>
        <v>0</v>
      </c>
      <c r="L543" s="223">
        <v>12</v>
      </c>
      <c r="M543" s="223">
        <f>G543*(1+L543/100)</f>
        <v>0</v>
      </c>
      <c r="N543" s="222">
        <v>0</v>
      </c>
      <c r="O543" s="222">
        <f>ROUND(E543*N543,2)</f>
        <v>0</v>
      </c>
      <c r="P543" s="222">
        <v>0</v>
      </c>
      <c r="Q543" s="222">
        <f>ROUND(E543*P543,2)</f>
        <v>0</v>
      </c>
      <c r="R543" s="223" t="s">
        <v>714</v>
      </c>
      <c r="S543" s="223" t="s">
        <v>153</v>
      </c>
      <c r="T543" s="223" t="s">
        <v>153</v>
      </c>
      <c r="U543" s="223">
        <v>0</v>
      </c>
      <c r="V543" s="223">
        <f>ROUND(E543*U543,2)</f>
        <v>0</v>
      </c>
      <c r="W543" s="223"/>
      <c r="X543" s="223" t="s">
        <v>529</v>
      </c>
      <c r="Y543" s="223" t="s">
        <v>155</v>
      </c>
      <c r="Z543" s="212"/>
      <c r="AA543" s="212"/>
      <c r="AB543" s="212"/>
      <c r="AC543" s="212"/>
      <c r="AD543" s="212"/>
      <c r="AE543" s="212"/>
      <c r="AF543" s="212"/>
      <c r="AG543" s="212" t="s">
        <v>530</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63" t="s">
        <v>611</v>
      </c>
      <c r="D544" s="254"/>
      <c r="E544" s="254"/>
      <c r="F544" s="254"/>
      <c r="G544" s="254"/>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158</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x14ac:dyDescent="0.2">
      <c r="A545" s="228" t="s">
        <v>147</v>
      </c>
      <c r="B545" s="229" t="s">
        <v>99</v>
      </c>
      <c r="C545" s="255" t="s">
        <v>100</v>
      </c>
      <c r="D545" s="230"/>
      <c r="E545" s="231"/>
      <c r="F545" s="232"/>
      <c r="G545" s="232">
        <f>SUMIF(AG546:AG549,"&lt;&gt;NOR",G546:G549)</f>
        <v>0</v>
      </c>
      <c r="H545" s="232"/>
      <c r="I545" s="232">
        <f>SUM(I546:I549)</f>
        <v>0</v>
      </c>
      <c r="J545" s="232"/>
      <c r="K545" s="232">
        <f>SUM(K546:K549)</f>
        <v>0</v>
      </c>
      <c r="L545" s="232"/>
      <c r="M545" s="232">
        <f>SUM(M546:M549)</f>
        <v>0</v>
      </c>
      <c r="N545" s="231"/>
      <c r="O545" s="231">
        <f>SUM(O546:O549)</f>
        <v>0.05</v>
      </c>
      <c r="P545" s="231"/>
      <c r="Q545" s="231">
        <f>SUM(Q546:Q549)</f>
        <v>0</v>
      </c>
      <c r="R545" s="232"/>
      <c r="S545" s="232"/>
      <c r="T545" s="233"/>
      <c r="U545" s="227"/>
      <c r="V545" s="227">
        <f>SUM(V546:V549)</f>
        <v>10.66</v>
      </c>
      <c r="W545" s="227"/>
      <c r="X545" s="227"/>
      <c r="Y545" s="227"/>
      <c r="AG545" t="s">
        <v>148</v>
      </c>
    </row>
    <row r="546" spans="1:60" ht="22.5" outlineLevel="1" x14ac:dyDescent="0.2">
      <c r="A546" s="235">
        <v>167</v>
      </c>
      <c r="B546" s="236" t="s">
        <v>778</v>
      </c>
      <c r="C546" s="256" t="s">
        <v>779</v>
      </c>
      <c r="D546" s="237" t="s">
        <v>151</v>
      </c>
      <c r="E546" s="238">
        <v>88.87406</v>
      </c>
      <c r="F546" s="239"/>
      <c r="G546" s="240">
        <f>ROUND(E546*F546,2)</f>
        <v>0</v>
      </c>
      <c r="H546" s="239"/>
      <c r="I546" s="240">
        <f>ROUND(E546*H546,2)</f>
        <v>0</v>
      </c>
      <c r="J546" s="239"/>
      <c r="K546" s="240">
        <f>ROUND(E546*J546,2)</f>
        <v>0</v>
      </c>
      <c r="L546" s="240">
        <v>12</v>
      </c>
      <c r="M546" s="240">
        <f>G546*(1+L546/100)</f>
        <v>0</v>
      </c>
      <c r="N546" s="238">
        <v>6.0999999999999997E-4</v>
      </c>
      <c r="O546" s="238">
        <f>ROUND(E546*N546,2)</f>
        <v>0.05</v>
      </c>
      <c r="P546" s="238">
        <v>0</v>
      </c>
      <c r="Q546" s="238">
        <f>ROUND(E546*P546,2)</f>
        <v>0</v>
      </c>
      <c r="R546" s="240" t="s">
        <v>780</v>
      </c>
      <c r="S546" s="240" t="s">
        <v>153</v>
      </c>
      <c r="T546" s="241" t="s">
        <v>153</v>
      </c>
      <c r="U546" s="223">
        <v>0.12</v>
      </c>
      <c r="V546" s="223">
        <f>ROUND(E546*U546,2)</f>
        <v>10.66</v>
      </c>
      <c r="W546" s="223"/>
      <c r="X546" s="223" t="s">
        <v>154</v>
      </c>
      <c r="Y546" s="223" t="s">
        <v>155</v>
      </c>
      <c r="Z546" s="212"/>
      <c r="AA546" s="212"/>
      <c r="AB546" s="212"/>
      <c r="AC546" s="212"/>
      <c r="AD546" s="212"/>
      <c r="AE546" s="212"/>
      <c r="AF546" s="212"/>
      <c r="AG546" s="212" t="s">
        <v>156</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61" t="s">
        <v>781</v>
      </c>
      <c r="D547" s="252"/>
      <c r="E547" s="252"/>
      <c r="F547" s="252"/>
      <c r="G547" s="252"/>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244</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2" x14ac:dyDescent="0.2">
      <c r="A548" s="219"/>
      <c r="B548" s="220"/>
      <c r="C548" s="258" t="s">
        <v>782</v>
      </c>
      <c r="D548" s="225"/>
      <c r="E548" s="226">
        <v>68.042479999999998</v>
      </c>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160</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58" t="s">
        <v>783</v>
      </c>
      <c r="D549" s="225"/>
      <c r="E549" s="226">
        <v>20.831579999999999</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160</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x14ac:dyDescent="0.2">
      <c r="A550" s="228" t="s">
        <v>147</v>
      </c>
      <c r="B550" s="229" t="s">
        <v>101</v>
      </c>
      <c r="C550" s="255" t="s">
        <v>102</v>
      </c>
      <c r="D550" s="230"/>
      <c r="E550" s="231"/>
      <c r="F550" s="232"/>
      <c r="G550" s="232">
        <f>SUMIF(AG551:AG557,"&lt;&gt;NOR",G551:G557)</f>
        <v>0</v>
      </c>
      <c r="H550" s="232"/>
      <c r="I550" s="232">
        <f>SUM(I551:I557)</f>
        <v>0</v>
      </c>
      <c r="J550" s="232"/>
      <c r="K550" s="232">
        <f>SUM(K551:K557)</f>
        <v>0</v>
      </c>
      <c r="L550" s="232"/>
      <c r="M550" s="232">
        <f>SUM(M551:M557)</f>
        <v>0</v>
      </c>
      <c r="N550" s="231"/>
      <c r="O550" s="231">
        <f>SUM(O551:O557)</f>
        <v>0.96</v>
      </c>
      <c r="P550" s="231"/>
      <c r="Q550" s="231">
        <f>SUM(Q551:Q557)</f>
        <v>0</v>
      </c>
      <c r="R550" s="232"/>
      <c r="S550" s="232"/>
      <c r="T550" s="233"/>
      <c r="U550" s="227"/>
      <c r="V550" s="227">
        <f>SUM(V551:V557)</f>
        <v>42.71</v>
      </c>
      <c r="W550" s="227"/>
      <c r="X550" s="227"/>
      <c r="Y550" s="227"/>
      <c r="AG550" t="s">
        <v>148</v>
      </c>
    </row>
    <row r="551" spans="1:60" ht="33.75" outlineLevel="1" x14ac:dyDescent="0.2">
      <c r="A551" s="235">
        <v>168</v>
      </c>
      <c r="B551" s="236" t="s">
        <v>784</v>
      </c>
      <c r="C551" s="256" t="s">
        <v>785</v>
      </c>
      <c r="D551" s="237" t="s">
        <v>255</v>
      </c>
      <c r="E551" s="238">
        <v>237.3</v>
      </c>
      <c r="F551" s="239"/>
      <c r="G551" s="240">
        <f>ROUND(E551*F551,2)</f>
        <v>0</v>
      </c>
      <c r="H551" s="239"/>
      <c r="I551" s="240">
        <f>ROUND(E551*H551,2)</f>
        <v>0</v>
      </c>
      <c r="J551" s="239"/>
      <c r="K551" s="240">
        <f>ROUND(E551*J551,2)</f>
        <v>0</v>
      </c>
      <c r="L551" s="240">
        <v>12</v>
      </c>
      <c r="M551" s="240">
        <f>G551*(1+L551/100)</f>
        <v>0</v>
      </c>
      <c r="N551" s="238">
        <v>4.0000000000000003E-5</v>
      </c>
      <c r="O551" s="238">
        <f>ROUND(E551*N551,2)</f>
        <v>0.01</v>
      </c>
      <c r="P551" s="238">
        <v>0</v>
      </c>
      <c r="Q551" s="238">
        <f>ROUND(E551*P551,2)</f>
        <v>0</v>
      </c>
      <c r="R551" s="240" t="s">
        <v>786</v>
      </c>
      <c r="S551" s="240" t="s">
        <v>153</v>
      </c>
      <c r="T551" s="241" t="s">
        <v>153</v>
      </c>
      <c r="U551" s="223">
        <v>0.18</v>
      </c>
      <c r="V551" s="223">
        <f>ROUND(E551*U551,2)</f>
        <v>42.71</v>
      </c>
      <c r="W551" s="223"/>
      <c r="X551" s="223" t="s">
        <v>154</v>
      </c>
      <c r="Y551" s="223" t="s">
        <v>155</v>
      </c>
      <c r="Z551" s="212"/>
      <c r="AA551" s="212"/>
      <c r="AB551" s="212"/>
      <c r="AC551" s="212"/>
      <c r="AD551" s="212"/>
      <c r="AE551" s="212"/>
      <c r="AF551" s="212"/>
      <c r="AG551" s="212" t="s">
        <v>156</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61" t="s">
        <v>787</v>
      </c>
      <c r="D552" s="252"/>
      <c r="E552" s="252"/>
      <c r="F552" s="252"/>
      <c r="G552" s="252"/>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244</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ht="22.5" outlineLevel="2" x14ac:dyDescent="0.2">
      <c r="A553" s="219"/>
      <c r="B553" s="220"/>
      <c r="C553" s="258" t="s">
        <v>788</v>
      </c>
      <c r="D553" s="225"/>
      <c r="E553" s="226">
        <v>237.3</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160</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35">
        <v>169</v>
      </c>
      <c r="B554" s="236" t="s">
        <v>789</v>
      </c>
      <c r="C554" s="256" t="s">
        <v>790</v>
      </c>
      <c r="D554" s="237" t="s">
        <v>151</v>
      </c>
      <c r="E554" s="238">
        <v>87.907499999999999</v>
      </c>
      <c r="F554" s="239"/>
      <c r="G554" s="240">
        <f>ROUND(E554*F554,2)</f>
        <v>0</v>
      </c>
      <c r="H554" s="239"/>
      <c r="I554" s="240">
        <f>ROUND(E554*H554,2)</f>
        <v>0</v>
      </c>
      <c r="J554" s="239"/>
      <c r="K554" s="240">
        <f>ROUND(E554*J554,2)</f>
        <v>0</v>
      </c>
      <c r="L554" s="240">
        <v>12</v>
      </c>
      <c r="M554" s="240">
        <f>G554*(1+L554/100)</f>
        <v>0</v>
      </c>
      <c r="N554" s="238">
        <v>1.0800000000000001E-2</v>
      </c>
      <c r="O554" s="238">
        <f>ROUND(E554*N554,2)</f>
        <v>0.95</v>
      </c>
      <c r="P554" s="238">
        <v>0</v>
      </c>
      <c r="Q554" s="238">
        <f>ROUND(E554*P554,2)</f>
        <v>0</v>
      </c>
      <c r="R554" s="240"/>
      <c r="S554" s="240" t="s">
        <v>224</v>
      </c>
      <c r="T554" s="241" t="s">
        <v>225</v>
      </c>
      <c r="U554" s="223">
        <v>0</v>
      </c>
      <c r="V554" s="223">
        <f>ROUND(E554*U554,2)</f>
        <v>0</v>
      </c>
      <c r="W554" s="223"/>
      <c r="X554" s="223" t="s">
        <v>154</v>
      </c>
      <c r="Y554" s="223" t="s">
        <v>155</v>
      </c>
      <c r="Z554" s="212"/>
      <c r="AA554" s="212"/>
      <c r="AB554" s="212"/>
      <c r="AC554" s="212"/>
      <c r="AD554" s="212"/>
      <c r="AE554" s="212"/>
      <c r="AF554" s="212"/>
      <c r="AG554" s="212" t="s">
        <v>156</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8" t="s">
        <v>252</v>
      </c>
      <c r="D555" s="225"/>
      <c r="E555" s="226">
        <v>87.907499999999999</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160</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19">
        <v>170</v>
      </c>
      <c r="B556" s="220" t="s">
        <v>791</v>
      </c>
      <c r="C556" s="262" t="s">
        <v>792</v>
      </c>
      <c r="D556" s="221" t="s">
        <v>0</v>
      </c>
      <c r="E556" s="253"/>
      <c r="F556" s="224"/>
      <c r="G556" s="223">
        <f>ROUND(E556*F556,2)</f>
        <v>0</v>
      </c>
      <c r="H556" s="224"/>
      <c r="I556" s="223">
        <f>ROUND(E556*H556,2)</f>
        <v>0</v>
      </c>
      <c r="J556" s="224"/>
      <c r="K556" s="223">
        <f>ROUND(E556*J556,2)</f>
        <v>0</v>
      </c>
      <c r="L556" s="223">
        <v>12</v>
      </c>
      <c r="M556" s="223">
        <f>G556*(1+L556/100)</f>
        <v>0</v>
      </c>
      <c r="N556" s="222">
        <v>0</v>
      </c>
      <c r="O556" s="222">
        <f>ROUND(E556*N556,2)</f>
        <v>0</v>
      </c>
      <c r="P556" s="222">
        <v>0</v>
      </c>
      <c r="Q556" s="222">
        <f>ROUND(E556*P556,2)</f>
        <v>0</v>
      </c>
      <c r="R556" s="223" t="s">
        <v>786</v>
      </c>
      <c r="S556" s="223" t="s">
        <v>153</v>
      </c>
      <c r="T556" s="223" t="s">
        <v>153</v>
      </c>
      <c r="U556" s="223">
        <v>0</v>
      </c>
      <c r="V556" s="223">
        <f>ROUND(E556*U556,2)</f>
        <v>0</v>
      </c>
      <c r="W556" s="223"/>
      <c r="X556" s="223" t="s">
        <v>529</v>
      </c>
      <c r="Y556" s="223" t="s">
        <v>155</v>
      </c>
      <c r="Z556" s="212"/>
      <c r="AA556" s="212"/>
      <c r="AB556" s="212"/>
      <c r="AC556" s="212"/>
      <c r="AD556" s="212"/>
      <c r="AE556" s="212"/>
      <c r="AF556" s="212"/>
      <c r="AG556" s="212" t="s">
        <v>530</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63" t="s">
        <v>611</v>
      </c>
      <c r="D557" s="254"/>
      <c r="E557" s="254"/>
      <c r="F557" s="254"/>
      <c r="G557" s="254"/>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158</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x14ac:dyDescent="0.2">
      <c r="A558" s="228" t="s">
        <v>147</v>
      </c>
      <c r="B558" s="229" t="s">
        <v>103</v>
      </c>
      <c r="C558" s="255" t="s">
        <v>104</v>
      </c>
      <c r="D558" s="230"/>
      <c r="E558" s="231"/>
      <c r="F558" s="232"/>
      <c r="G558" s="232">
        <f>SUMIF(AG559:AG575,"&lt;&gt;NOR",G559:G575)</f>
        <v>0</v>
      </c>
      <c r="H558" s="232"/>
      <c r="I558" s="232">
        <f>SUM(I559:I575)</f>
        <v>0</v>
      </c>
      <c r="J558" s="232"/>
      <c r="K558" s="232">
        <f>SUM(K559:K575)</f>
        <v>0</v>
      </c>
      <c r="L558" s="232"/>
      <c r="M558" s="232">
        <f>SUM(M559:M575)</f>
        <v>0</v>
      </c>
      <c r="N558" s="231"/>
      <c r="O558" s="231">
        <f>SUM(O559:O575)</f>
        <v>0.03</v>
      </c>
      <c r="P558" s="231"/>
      <c r="Q558" s="231">
        <f>SUM(Q559:Q575)</f>
        <v>0</v>
      </c>
      <c r="R558" s="232"/>
      <c r="S558" s="232"/>
      <c r="T558" s="233"/>
      <c r="U558" s="227"/>
      <c r="V558" s="227">
        <f>SUM(V559:V575)</f>
        <v>31.799999999999997</v>
      </c>
      <c r="W558" s="227"/>
      <c r="X558" s="227"/>
      <c r="Y558" s="227"/>
      <c r="AG558" t="s">
        <v>148</v>
      </c>
    </row>
    <row r="559" spans="1:60" ht="22.5" outlineLevel="1" x14ac:dyDescent="0.2">
      <c r="A559" s="244">
        <v>171</v>
      </c>
      <c r="B559" s="245" t="s">
        <v>793</v>
      </c>
      <c r="C559" s="259" t="s">
        <v>794</v>
      </c>
      <c r="D559" s="246" t="s">
        <v>212</v>
      </c>
      <c r="E559" s="247">
        <v>10</v>
      </c>
      <c r="F559" s="248"/>
      <c r="G559" s="249">
        <f>ROUND(E559*F559,2)</f>
        <v>0</v>
      </c>
      <c r="H559" s="248"/>
      <c r="I559" s="249">
        <f>ROUND(E559*H559,2)</f>
        <v>0</v>
      </c>
      <c r="J559" s="248"/>
      <c r="K559" s="249">
        <f>ROUND(E559*J559,2)</f>
        <v>0</v>
      </c>
      <c r="L559" s="249">
        <v>12</v>
      </c>
      <c r="M559" s="249">
        <f>G559*(1+L559/100)</f>
        <v>0</v>
      </c>
      <c r="N559" s="247">
        <v>3.1800000000000001E-3</v>
      </c>
      <c r="O559" s="247">
        <f>ROUND(E559*N559,2)</f>
        <v>0.03</v>
      </c>
      <c r="P559" s="247">
        <v>0</v>
      </c>
      <c r="Q559" s="247">
        <f>ROUND(E559*P559,2)</f>
        <v>0</v>
      </c>
      <c r="R559" s="249" t="s">
        <v>795</v>
      </c>
      <c r="S559" s="249" t="s">
        <v>153</v>
      </c>
      <c r="T559" s="250" t="s">
        <v>153</v>
      </c>
      <c r="U559" s="223">
        <v>3.14</v>
      </c>
      <c r="V559" s="223">
        <f>ROUND(E559*U559,2)</f>
        <v>31.4</v>
      </c>
      <c r="W559" s="223"/>
      <c r="X559" s="223" t="s">
        <v>154</v>
      </c>
      <c r="Y559" s="223" t="s">
        <v>155</v>
      </c>
      <c r="Z559" s="212"/>
      <c r="AA559" s="212"/>
      <c r="AB559" s="212"/>
      <c r="AC559" s="212"/>
      <c r="AD559" s="212"/>
      <c r="AE559" s="212"/>
      <c r="AF559" s="212"/>
      <c r="AG559" s="212" t="s">
        <v>156</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35">
        <v>172</v>
      </c>
      <c r="B560" s="236" t="s">
        <v>796</v>
      </c>
      <c r="C560" s="256" t="s">
        <v>797</v>
      </c>
      <c r="D560" s="237" t="s">
        <v>151</v>
      </c>
      <c r="E560" s="238">
        <v>15.12</v>
      </c>
      <c r="F560" s="239"/>
      <c r="G560" s="240">
        <f>ROUND(E560*F560,2)</f>
        <v>0</v>
      </c>
      <c r="H560" s="239"/>
      <c r="I560" s="240">
        <f>ROUND(E560*H560,2)</f>
        <v>0</v>
      </c>
      <c r="J560" s="239"/>
      <c r="K560" s="240">
        <f>ROUND(E560*J560,2)</f>
        <v>0</v>
      </c>
      <c r="L560" s="240">
        <v>12</v>
      </c>
      <c r="M560" s="240">
        <f>G560*(1+L560/100)</f>
        <v>0</v>
      </c>
      <c r="N560" s="238">
        <v>0</v>
      </c>
      <c r="O560" s="238">
        <f>ROUND(E560*N560,2)</f>
        <v>0</v>
      </c>
      <c r="P560" s="238">
        <v>0</v>
      </c>
      <c r="Q560" s="238">
        <f>ROUND(E560*P560,2)</f>
        <v>0</v>
      </c>
      <c r="R560" s="240"/>
      <c r="S560" s="240" t="s">
        <v>224</v>
      </c>
      <c r="T560" s="241" t="s">
        <v>225</v>
      </c>
      <c r="U560" s="223">
        <v>0</v>
      </c>
      <c r="V560" s="223">
        <f>ROUND(E560*U560,2)</f>
        <v>0</v>
      </c>
      <c r="W560" s="223"/>
      <c r="X560" s="223" t="s">
        <v>154</v>
      </c>
      <c r="Y560" s="223" t="s">
        <v>155</v>
      </c>
      <c r="Z560" s="212"/>
      <c r="AA560" s="212"/>
      <c r="AB560" s="212"/>
      <c r="AC560" s="212"/>
      <c r="AD560" s="212"/>
      <c r="AE560" s="212"/>
      <c r="AF560" s="212"/>
      <c r="AG560" s="212" t="s">
        <v>156</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58" t="s">
        <v>798</v>
      </c>
      <c r="D561" s="225"/>
      <c r="E561" s="226">
        <v>15.12</v>
      </c>
      <c r="F561" s="223"/>
      <c r="G561" s="223"/>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160</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35">
        <v>173</v>
      </c>
      <c r="B562" s="236" t="s">
        <v>799</v>
      </c>
      <c r="C562" s="256" t="s">
        <v>800</v>
      </c>
      <c r="D562" s="237" t="s">
        <v>212</v>
      </c>
      <c r="E562" s="238">
        <v>28</v>
      </c>
      <c r="F562" s="239"/>
      <c r="G562" s="240">
        <f>ROUND(E562*F562,2)</f>
        <v>0</v>
      </c>
      <c r="H562" s="239"/>
      <c r="I562" s="240">
        <f>ROUND(E562*H562,2)</f>
        <v>0</v>
      </c>
      <c r="J562" s="239"/>
      <c r="K562" s="240">
        <f>ROUND(E562*J562,2)</f>
        <v>0</v>
      </c>
      <c r="L562" s="240">
        <v>12</v>
      </c>
      <c r="M562" s="240">
        <f>G562*(1+L562/100)</f>
        <v>0</v>
      </c>
      <c r="N562" s="238">
        <v>0</v>
      </c>
      <c r="O562" s="238">
        <f>ROUND(E562*N562,2)</f>
        <v>0</v>
      </c>
      <c r="P562" s="238">
        <v>0</v>
      </c>
      <c r="Q562" s="238">
        <f>ROUND(E562*P562,2)</f>
        <v>0</v>
      </c>
      <c r="R562" s="240"/>
      <c r="S562" s="240" t="s">
        <v>224</v>
      </c>
      <c r="T562" s="241" t="s">
        <v>225</v>
      </c>
      <c r="U562" s="223">
        <v>0</v>
      </c>
      <c r="V562" s="223">
        <f>ROUND(E562*U562,2)</f>
        <v>0</v>
      </c>
      <c r="W562" s="223"/>
      <c r="X562" s="223" t="s">
        <v>154</v>
      </c>
      <c r="Y562" s="223" t="s">
        <v>155</v>
      </c>
      <c r="Z562" s="212"/>
      <c r="AA562" s="212"/>
      <c r="AB562" s="212"/>
      <c r="AC562" s="212"/>
      <c r="AD562" s="212"/>
      <c r="AE562" s="212"/>
      <c r="AF562" s="212"/>
      <c r="AG562" s="212" t="s">
        <v>156</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2" x14ac:dyDescent="0.2">
      <c r="A563" s="219"/>
      <c r="B563" s="220"/>
      <c r="C563" s="258" t="s">
        <v>801</v>
      </c>
      <c r="D563" s="225"/>
      <c r="E563" s="226">
        <v>28</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160</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35">
        <v>174</v>
      </c>
      <c r="B564" s="236" t="s">
        <v>802</v>
      </c>
      <c r="C564" s="256" t="s">
        <v>803</v>
      </c>
      <c r="D564" s="237" t="s">
        <v>223</v>
      </c>
      <c r="E564" s="238">
        <v>78</v>
      </c>
      <c r="F564" s="239"/>
      <c r="G564" s="240">
        <f>ROUND(E564*F564,2)</f>
        <v>0</v>
      </c>
      <c r="H564" s="239"/>
      <c r="I564" s="240">
        <f>ROUND(E564*H564,2)</f>
        <v>0</v>
      </c>
      <c r="J564" s="239"/>
      <c r="K564" s="240">
        <f>ROUND(E564*J564,2)</f>
        <v>0</v>
      </c>
      <c r="L564" s="240">
        <v>12</v>
      </c>
      <c r="M564" s="240">
        <f>G564*(1+L564/100)</f>
        <v>0</v>
      </c>
      <c r="N564" s="238">
        <v>0</v>
      </c>
      <c r="O564" s="238">
        <f>ROUND(E564*N564,2)</f>
        <v>0</v>
      </c>
      <c r="P564" s="238">
        <v>0</v>
      </c>
      <c r="Q564" s="238">
        <f>ROUND(E564*P564,2)</f>
        <v>0</v>
      </c>
      <c r="R564" s="240"/>
      <c r="S564" s="240" t="s">
        <v>224</v>
      </c>
      <c r="T564" s="241" t="s">
        <v>225</v>
      </c>
      <c r="U564" s="223">
        <v>0</v>
      </c>
      <c r="V564" s="223">
        <f>ROUND(E564*U564,2)</f>
        <v>0</v>
      </c>
      <c r="W564" s="223"/>
      <c r="X564" s="223" t="s">
        <v>154</v>
      </c>
      <c r="Y564" s="223" t="s">
        <v>155</v>
      </c>
      <c r="Z564" s="212"/>
      <c r="AA564" s="212"/>
      <c r="AB564" s="212"/>
      <c r="AC564" s="212"/>
      <c r="AD564" s="212"/>
      <c r="AE564" s="212"/>
      <c r="AF564" s="212"/>
      <c r="AG564" s="212" t="s">
        <v>170</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58" t="s">
        <v>804</v>
      </c>
      <c r="D565" s="225"/>
      <c r="E565" s="226">
        <v>78</v>
      </c>
      <c r="F565" s="223"/>
      <c r="G565" s="223"/>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160</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44">
        <v>175</v>
      </c>
      <c r="B566" s="245" t="s">
        <v>805</v>
      </c>
      <c r="C566" s="259" t="s">
        <v>806</v>
      </c>
      <c r="D566" s="246" t="s">
        <v>223</v>
      </c>
      <c r="E566" s="247">
        <v>3</v>
      </c>
      <c r="F566" s="248"/>
      <c r="G566" s="249">
        <f>ROUND(E566*F566,2)</f>
        <v>0</v>
      </c>
      <c r="H566" s="248"/>
      <c r="I566" s="249">
        <f>ROUND(E566*H566,2)</f>
        <v>0</v>
      </c>
      <c r="J566" s="248"/>
      <c r="K566" s="249">
        <f>ROUND(E566*J566,2)</f>
        <v>0</v>
      </c>
      <c r="L566" s="249">
        <v>12</v>
      </c>
      <c r="M566" s="249">
        <f>G566*(1+L566/100)</f>
        <v>0</v>
      </c>
      <c r="N566" s="247">
        <v>0</v>
      </c>
      <c r="O566" s="247">
        <f>ROUND(E566*N566,2)</f>
        <v>0</v>
      </c>
      <c r="P566" s="247">
        <v>0</v>
      </c>
      <c r="Q566" s="247">
        <f>ROUND(E566*P566,2)</f>
        <v>0</v>
      </c>
      <c r="R566" s="249"/>
      <c r="S566" s="249" t="s">
        <v>224</v>
      </c>
      <c r="T566" s="250" t="s">
        <v>225</v>
      </c>
      <c r="U566" s="223">
        <v>0</v>
      </c>
      <c r="V566" s="223">
        <f>ROUND(E566*U566,2)</f>
        <v>0</v>
      </c>
      <c r="W566" s="223"/>
      <c r="X566" s="223" t="s">
        <v>154</v>
      </c>
      <c r="Y566" s="223" t="s">
        <v>155</v>
      </c>
      <c r="Z566" s="212"/>
      <c r="AA566" s="212"/>
      <c r="AB566" s="212"/>
      <c r="AC566" s="212"/>
      <c r="AD566" s="212"/>
      <c r="AE566" s="212"/>
      <c r="AF566" s="212"/>
      <c r="AG566" s="212" t="s">
        <v>156</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ht="22.5" outlineLevel="1" x14ac:dyDescent="0.2">
      <c r="A567" s="244">
        <v>176</v>
      </c>
      <c r="B567" s="245" t="s">
        <v>807</v>
      </c>
      <c r="C567" s="259" t="s">
        <v>808</v>
      </c>
      <c r="D567" s="246" t="s">
        <v>223</v>
      </c>
      <c r="E567" s="247">
        <v>60</v>
      </c>
      <c r="F567" s="248"/>
      <c r="G567" s="249">
        <f>ROUND(E567*F567,2)</f>
        <v>0</v>
      </c>
      <c r="H567" s="248"/>
      <c r="I567" s="249">
        <f>ROUND(E567*H567,2)</f>
        <v>0</v>
      </c>
      <c r="J567" s="248"/>
      <c r="K567" s="249">
        <f>ROUND(E567*J567,2)</f>
        <v>0</v>
      </c>
      <c r="L567" s="249">
        <v>12</v>
      </c>
      <c r="M567" s="249">
        <f>G567*(1+L567/100)</f>
        <v>0</v>
      </c>
      <c r="N567" s="247">
        <v>0</v>
      </c>
      <c r="O567" s="247">
        <f>ROUND(E567*N567,2)</f>
        <v>0</v>
      </c>
      <c r="P567" s="247">
        <v>0</v>
      </c>
      <c r="Q567" s="247">
        <f>ROUND(E567*P567,2)</f>
        <v>0</v>
      </c>
      <c r="R567" s="249"/>
      <c r="S567" s="249" t="s">
        <v>224</v>
      </c>
      <c r="T567" s="250" t="s">
        <v>225</v>
      </c>
      <c r="U567" s="223">
        <v>0</v>
      </c>
      <c r="V567" s="223">
        <f>ROUND(E567*U567,2)</f>
        <v>0</v>
      </c>
      <c r="W567" s="223"/>
      <c r="X567" s="223" t="s">
        <v>154</v>
      </c>
      <c r="Y567" s="223" t="s">
        <v>155</v>
      </c>
      <c r="Z567" s="212"/>
      <c r="AA567" s="212"/>
      <c r="AB567" s="212"/>
      <c r="AC567" s="212"/>
      <c r="AD567" s="212"/>
      <c r="AE567" s="212"/>
      <c r="AF567" s="212"/>
      <c r="AG567" s="212" t="s">
        <v>170</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1" x14ac:dyDescent="0.2">
      <c r="A568" s="244">
        <v>177</v>
      </c>
      <c r="B568" s="245" t="s">
        <v>809</v>
      </c>
      <c r="C568" s="259" t="s">
        <v>810</v>
      </c>
      <c r="D568" s="246" t="s">
        <v>212</v>
      </c>
      <c r="E568" s="247">
        <v>3</v>
      </c>
      <c r="F568" s="248"/>
      <c r="G568" s="249">
        <f>ROUND(E568*F568,2)</f>
        <v>0</v>
      </c>
      <c r="H568" s="248"/>
      <c r="I568" s="249">
        <f>ROUND(E568*H568,2)</f>
        <v>0</v>
      </c>
      <c r="J568" s="248"/>
      <c r="K568" s="249">
        <f>ROUND(E568*J568,2)</f>
        <v>0</v>
      </c>
      <c r="L568" s="249">
        <v>12</v>
      </c>
      <c r="M568" s="249">
        <f>G568*(1+L568/100)</f>
        <v>0</v>
      </c>
      <c r="N568" s="247">
        <v>0</v>
      </c>
      <c r="O568" s="247">
        <f>ROUND(E568*N568,2)</f>
        <v>0</v>
      </c>
      <c r="P568" s="247">
        <v>0</v>
      </c>
      <c r="Q568" s="247">
        <f>ROUND(E568*P568,2)</f>
        <v>0</v>
      </c>
      <c r="R568" s="249"/>
      <c r="S568" s="249" t="s">
        <v>224</v>
      </c>
      <c r="T568" s="250" t="s">
        <v>225</v>
      </c>
      <c r="U568" s="223">
        <v>0</v>
      </c>
      <c r="V568" s="223">
        <f>ROUND(E568*U568,2)</f>
        <v>0</v>
      </c>
      <c r="W568" s="223"/>
      <c r="X568" s="223" t="s">
        <v>154</v>
      </c>
      <c r="Y568" s="223" t="s">
        <v>155</v>
      </c>
      <c r="Z568" s="212"/>
      <c r="AA568" s="212"/>
      <c r="AB568" s="212"/>
      <c r="AC568" s="212"/>
      <c r="AD568" s="212"/>
      <c r="AE568" s="212"/>
      <c r="AF568" s="212"/>
      <c r="AG568" s="212" t="s">
        <v>156</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35">
        <v>178</v>
      </c>
      <c r="B569" s="236" t="s">
        <v>811</v>
      </c>
      <c r="C569" s="256" t="s">
        <v>812</v>
      </c>
      <c r="D569" s="237" t="s">
        <v>223</v>
      </c>
      <c r="E569" s="238">
        <v>12</v>
      </c>
      <c r="F569" s="239"/>
      <c r="G569" s="240">
        <f>ROUND(E569*F569,2)</f>
        <v>0</v>
      </c>
      <c r="H569" s="239"/>
      <c r="I569" s="240">
        <f>ROUND(E569*H569,2)</f>
        <v>0</v>
      </c>
      <c r="J569" s="239"/>
      <c r="K569" s="240">
        <f>ROUND(E569*J569,2)</f>
        <v>0</v>
      </c>
      <c r="L569" s="240">
        <v>12</v>
      </c>
      <c r="M569" s="240">
        <f>G569*(1+L569/100)</f>
        <v>0</v>
      </c>
      <c r="N569" s="238">
        <v>0</v>
      </c>
      <c r="O569" s="238">
        <f>ROUND(E569*N569,2)</f>
        <v>0</v>
      </c>
      <c r="P569" s="238">
        <v>0</v>
      </c>
      <c r="Q569" s="238">
        <f>ROUND(E569*P569,2)</f>
        <v>0</v>
      </c>
      <c r="R569" s="240"/>
      <c r="S569" s="240" t="s">
        <v>224</v>
      </c>
      <c r="T569" s="241" t="s">
        <v>225</v>
      </c>
      <c r="U569" s="223">
        <v>0</v>
      </c>
      <c r="V569" s="223">
        <f>ROUND(E569*U569,2)</f>
        <v>0</v>
      </c>
      <c r="W569" s="223"/>
      <c r="X569" s="223" t="s">
        <v>154</v>
      </c>
      <c r="Y569" s="223" t="s">
        <v>155</v>
      </c>
      <c r="Z569" s="212"/>
      <c r="AA569" s="212"/>
      <c r="AB569" s="212"/>
      <c r="AC569" s="212"/>
      <c r="AD569" s="212"/>
      <c r="AE569" s="212"/>
      <c r="AF569" s="212"/>
      <c r="AG569" s="212" t="s">
        <v>156</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58" t="s">
        <v>813</v>
      </c>
      <c r="D570" s="225"/>
      <c r="E570" s="226">
        <v>12</v>
      </c>
      <c r="F570" s="223"/>
      <c r="G570" s="223"/>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160</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ht="22.5" outlineLevel="1" x14ac:dyDescent="0.2">
      <c r="A571" s="244">
        <v>179</v>
      </c>
      <c r="B571" s="245" t="s">
        <v>814</v>
      </c>
      <c r="C571" s="259" t="s">
        <v>815</v>
      </c>
      <c r="D571" s="246" t="s">
        <v>212</v>
      </c>
      <c r="E571" s="247">
        <v>10</v>
      </c>
      <c r="F571" s="248"/>
      <c r="G571" s="249">
        <f>ROUND(E571*F571,2)</f>
        <v>0</v>
      </c>
      <c r="H571" s="248"/>
      <c r="I571" s="249">
        <f>ROUND(E571*H571,2)</f>
        <v>0</v>
      </c>
      <c r="J571" s="248"/>
      <c r="K571" s="249">
        <f>ROUND(E571*J571,2)</f>
        <v>0</v>
      </c>
      <c r="L571" s="249">
        <v>12</v>
      </c>
      <c r="M571" s="249">
        <f>G571*(1+L571/100)</f>
        <v>0</v>
      </c>
      <c r="N571" s="247">
        <v>0</v>
      </c>
      <c r="O571" s="247">
        <f>ROUND(E571*N571,2)</f>
        <v>0</v>
      </c>
      <c r="P571" s="247">
        <v>0</v>
      </c>
      <c r="Q571" s="247">
        <f>ROUND(E571*P571,2)</f>
        <v>0</v>
      </c>
      <c r="R571" s="249"/>
      <c r="S571" s="249" t="s">
        <v>224</v>
      </c>
      <c r="T571" s="250" t="s">
        <v>225</v>
      </c>
      <c r="U571" s="223">
        <v>0</v>
      </c>
      <c r="V571" s="223">
        <f>ROUND(E571*U571,2)</f>
        <v>0</v>
      </c>
      <c r="W571" s="223"/>
      <c r="X571" s="223" t="s">
        <v>154</v>
      </c>
      <c r="Y571" s="223" t="s">
        <v>155</v>
      </c>
      <c r="Z571" s="212"/>
      <c r="AA571" s="212"/>
      <c r="AB571" s="212"/>
      <c r="AC571" s="212"/>
      <c r="AD571" s="212"/>
      <c r="AE571" s="212"/>
      <c r="AF571" s="212"/>
      <c r="AG571" s="212" t="s">
        <v>156</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44">
        <v>180</v>
      </c>
      <c r="B572" s="245" t="s">
        <v>816</v>
      </c>
      <c r="C572" s="259" t="s">
        <v>817</v>
      </c>
      <c r="D572" s="246" t="s">
        <v>223</v>
      </c>
      <c r="E572" s="247">
        <v>1</v>
      </c>
      <c r="F572" s="248"/>
      <c r="G572" s="249">
        <f>ROUND(E572*F572,2)</f>
        <v>0</v>
      </c>
      <c r="H572" s="248"/>
      <c r="I572" s="249">
        <f>ROUND(E572*H572,2)</f>
        <v>0</v>
      </c>
      <c r="J572" s="248"/>
      <c r="K572" s="249">
        <f>ROUND(E572*J572,2)</f>
        <v>0</v>
      </c>
      <c r="L572" s="249">
        <v>12</v>
      </c>
      <c r="M572" s="249">
        <f>G572*(1+L572/100)</f>
        <v>0</v>
      </c>
      <c r="N572" s="247">
        <v>2.4000000000000001E-4</v>
      </c>
      <c r="O572" s="247">
        <f>ROUND(E572*N572,2)</f>
        <v>0</v>
      </c>
      <c r="P572" s="247">
        <v>0</v>
      </c>
      <c r="Q572" s="247">
        <f>ROUND(E572*P572,2)</f>
        <v>0</v>
      </c>
      <c r="R572" s="249"/>
      <c r="S572" s="249" t="s">
        <v>224</v>
      </c>
      <c r="T572" s="250" t="s">
        <v>225</v>
      </c>
      <c r="U572" s="223">
        <v>0.18</v>
      </c>
      <c r="V572" s="223">
        <f>ROUND(E572*U572,2)</f>
        <v>0.18</v>
      </c>
      <c r="W572" s="223"/>
      <c r="X572" s="223" t="s">
        <v>154</v>
      </c>
      <c r="Y572" s="223" t="s">
        <v>155</v>
      </c>
      <c r="Z572" s="212"/>
      <c r="AA572" s="212"/>
      <c r="AB572" s="212"/>
      <c r="AC572" s="212"/>
      <c r="AD572" s="212"/>
      <c r="AE572" s="212"/>
      <c r="AF572" s="212"/>
      <c r="AG572" s="212" t="s">
        <v>156</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35">
        <v>181</v>
      </c>
      <c r="B573" s="236" t="s">
        <v>818</v>
      </c>
      <c r="C573" s="256" t="s">
        <v>819</v>
      </c>
      <c r="D573" s="237" t="s">
        <v>223</v>
      </c>
      <c r="E573" s="238">
        <v>1</v>
      </c>
      <c r="F573" s="239"/>
      <c r="G573" s="240">
        <f>ROUND(E573*F573,2)</f>
        <v>0</v>
      </c>
      <c r="H573" s="239"/>
      <c r="I573" s="240">
        <f>ROUND(E573*H573,2)</f>
        <v>0</v>
      </c>
      <c r="J573" s="239"/>
      <c r="K573" s="240">
        <f>ROUND(E573*J573,2)</f>
        <v>0</v>
      </c>
      <c r="L573" s="240">
        <v>12</v>
      </c>
      <c r="M573" s="240">
        <f>G573*(1+L573/100)</f>
        <v>0</v>
      </c>
      <c r="N573" s="238">
        <v>8.4000000000000003E-4</v>
      </c>
      <c r="O573" s="238">
        <f>ROUND(E573*N573,2)</f>
        <v>0</v>
      </c>
      <c r="P573" s="238">
        <v>0</v>
      </c>
      <c r="Q573" s="238">
        <f>ROUND(E573*P573,2)</f>
        <v>0</v>
      </c>
      <c r="R573" s="240"/>
      <c r="S573" s="240" t="s">
        <v>224</v>
      </c>
      <c r="T573" s="241" t="s">
        <v>225</v>
      </c>
      <c r="U573" s="223">
        <v>0.22</v>
      </c>
      <c r="V573" s="223">
        <f>ROUND(E573*U573,2)</f>
        <v>0.22</v>
      </c>
      <c r="W573" s="223"/>
      <c r="X573" s="223" t="s">
        <v>154</v>
      </c>
      <c r="Y573" s="223" t="s">
        <v>155</v>
      </c>
      <c r="Z573" s="212"/>
      <c r="AA573" s="212"/>
      <c r="AB573" s="212"/>
      <c r="AC573" s="212"/>
      <c r="AD573" s="212"/>
      <c r="AE573" s="212"/>
      <c r="AF573" s="212"/>
      <c r="AG573" s="212" t="s">
        <v>156</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19">
        <v>182</v>
      </c>
      <c r="B574" s="220" t="s">
        <v>820</v>
      </c>
      <c r="C574" s="262" t="s">
        <v>821</v>
      </c>
      <c r="D574" s="221" t="s">
        <v>0</v>
      </c>
      <c r="E574" s="253"/>
      <c r="F574" s="224"/>
      <c r="G574" s="223">
        <f>ROUND(E574*F574,2)</f>
        <v>0</v>
      </c>
      <c r="H574" s="224"/>
      <c r="I574" s="223">
        <f>ROUND(E574*H574,2)</f>
        <v>0</v>
      </c>
      <c r="J574" s="224"/>
      <c r="K574" s="223">
        <f>ROUND(E574*J574,2)</f>
        <v>0</v>
      </c>
      <c r="L574" s="223">
        <v>12</v>
      </c>
      <c r="M574" s="223">
        <f>G574*(1+L574/100)</f>
        <v>0</v>
      </c>
      <c r="N574" s="222">
        <v>0</v>
      </c>
      <c r="O574" s="222">
        <f>ROUND(E574*N574,2)</f>
        <v>0</v>
      </c>
      <c r="P574" s="222">
        <v>0</v>
      </c>
      <c r="Q574" s="222">
        <f>ROUND(E574*P574,2)</f>
        <v>0</v>
      </c>
      <c r="R574" s="223" t="s">
        <v>795</v>
      </c>
      <c r="S574" s="223" t="s">
        <v>153</v>
      </c>
      <c r="T574" s="223" t="s">
        <v>153</v>
      </c>
      <c r="U574" s="223">
        <v>0</v>
      </c>
      <c r="V574" s="223">
        <f>ROUND(E574*U574,2)</f>
        <v>0</v>
      </c>
      <c r="W574" s="223"/>
      <c r="X574" s="223" t="s">
        <v>529</v>
      </c>
      <c r="Y574" s="223" t="s">
        <v>155</v>
      </c>
      <c r="Z574" s="212"/>
      <c r="AA574" s="212"/>
      <c r="AB574" s="212"/>
      <c r="AC574" s="212"/>
      <c r="AD574" s="212"/>
      <c r="AE574" s="212"/>
      <c r="AF574" s="212"/>
      <c r="AG574" s="212" t="s">
        <v>530</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63" t="s">
        <v>611</v>
      </c>
      <c r="D575" s="254"/>
      <c r="E575" s="254"/>
      <c r="F575" s="254"/>
      <c r="G575" s="254"/>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158</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8" t="s">
        <v>147</v>
      </c>
      <c r="B576" s="229" t="s">
        <v>105</v>
      </c>
      <c r="C576" s="255" t="s">
        <v>106</v>
      </c>
      <c r="D576" s="230"/>
      <c r="E576" s="231"/>
      <c r="F576" s="232"/>
      <c r="G576" s="232">
        <f>SUMIF(AG577:AG596,"&lt;&gt;NOR",G577:G596)</f>
        <v>0</v>
      </c>
      <c r="H576" s="232"/>
      <c r="I576" s="232">
        <f>SUM(I577:I596)</f>
        <v>0</v>
      </c>
      <c r="J576" s="232"/>
      <c r="K576" s="232">
        <f>SUM(K577:K596)</f>
        <v>0</v>
      </c>
      <c r="L576" s="232"/>
      <c r="M576" s="232">
        <f>SUM(M577:M596)</f>
        <v>0</v>
      </c>
      <c r="N576" s="231"/>
      <c r="O576" s="231">
        <f>SUM(O577:O596)</f>
        <v>7.93</v>
      </c>
      <c r="P576" s="231"/>
      <c r="Q576" s="231">
        <f>SUM(Q577:Q596)</f>
        <v>0</v>
      </c>
      <c r="R576" s="232"/>
      <c r="S576" s="232"/>
      <c r="T576" s="233"/>
      <c r="U576" s="227"/>
      <c r="V576" s="227">
        <f>SUM(V577:V596)</f>
        <v>453.17999999999995</v>
      </c>
      <c r="W576" s="227"/>
      <c r="X576" s="227"/>
      <c r="Y576" s="227"/>
      <c r="AG576" t="s">
        <v>148</v>
      </c>
    </row>
    <row r="577" spans="1:60" outlineLevel="1" x14ac:dyDescent="0.2">
      <c r="A577" s="235">
        <v>183</v>
      </c>
      <c r="B577" s="236" t="s">
        <v>822</v>
      </c>
      <c r="C577" s="256" t="s">
        <v>823</v>
      </c>
      <c r="D577" s="237" t="s">
        <v>151</v>
      </c>
      <c r="E577" s="238">
        <v>259.584</v>
      </c>
      <c r="F577" s="239"/>
      <c r="G577" s="240">
        <f>ROUND(E577*F577,2)</f>
        <v>0</v>
      </c>
      <c r="H577" s="239"/>
      <c r="I577" s="240">
        <f>ROUND(E577*H577,2)</f>
        <v>0</v>
      </c>
      <c r="J577" s="239"/>
      <c r="K577" s="240">
        <f>ROUND(E577*J577,2)</f>
        <v>0</v>
      </c>
      <c r="L577" s="240">
        <v>12</v>
      </c>
      <c r="M577" s="240">
        <f>G577*(1+L577/100)</f>
        <v>0</v>
      </c>
      <c r="N577" s="238">
        <v>2.1000000000000001E-4</v>
      </c>
      <c r="O577" s="238">
        <f>ROUND(E577*N577,2)</f>
        <v>0.05</v>
      </c>
      <c r="P577" s="238">
        <v>0</v>
      </c>
      <c r="Q577" s="238">
        <f>ROUND(E577*P577,2)</f>
        <v>0</v>
      </c>
      <c r="R577" s="240" t="s">
        <v>824</v>
      </c>
      <c r="S577" s="240" t="s">
        <v>153</v>
      </c>
      <c r="T577" s="241" t="s">
        <v>153</v>
      </c>
      <c r="U577" s="223">
        <v>0.05</v>
      </c>
      <c r="V577" s="223">
        <f>ROUND(E577*U577,2)</f>
        <v>12.98</v>
      </c>
      <c r="W577" s="223"/>
      <c r="X577" s="223" t="s">
        <v>154</v>
      </c>
      <c r="Y577" s="223" t="s">
        <v>155</v>
      </c>
      <c r="Z577" s="212"/>
      <c r="AA577" s="212"/>
      <c r="AB577" s="212"/>
      <c r="AC577" s="212"/>
      <c r="AD577" s="212"/>
      <c r="AE577" s="212"/>
      <c r="AF577" s="212"/>
      <c r="AG577" s="212" t="s">
        <v>535</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58" t="s">
        <v>825</v>
      </c>
      <c r="D578" s="225"/>
      <c r="E578" s="226">
        <v>259.584</v>
      </c>
      <c r="F578" s="223"/>
      <c r="G578" s="223"/>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160</v>
      </c>
      <c r="AH578" s="212">
        <v>5</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ht="22.5" outlineLevel="1" x14ac:dyDescent="0.2">
      <c r="A579" s="235">
        <v>184</v>
      </c>
      <c r="B579" s="236" t="s">
        <v>826</v>
      </c>
      <c r="C579" s="256" t="s">
        <v>827</v>
      </c>
      <c r="D579" s="237" t="s">
        <v>255</v>
      </c>
      <c r="E579" s="238">
        <v>447.72</v>
      </c>
      <c r="F579" s="239"/>
      <c r="G579" s="240">
        <f>ROUND(E579*F579,2)</f>
        <v>0</v>
      </c>
      <c r="H579" s="239"/>
      <c r="I579" s="240">
        <f>ROUND(E579*H579,2)</f>
        <v>0</v>
      </c>
      <c r="J579" s="239"/>
      <c r="K579" s="240">
        <f>ROUND(E579*J579,2)</f>
        <v>0</v>
      </c>
      <c r="L579" s="240">
        <v>12</v>
      </c>
      <c r="M579" s="240">
        <f>G579*(1+L579/100)</f>
        <v>0</v>
      </c>
      <c r="N579" s="238">
        <v>3.2000000000000003E-4</v>
      </c>
      <c r="O579" s="238">
        <f>ROUND(E579*N579,2)</f>
        <v>0.14000000000000001</v>
      </c>
      <c r="P579" s="238">
        <v>0</v>
      </c>
      <c r="Q579" s="238">
        <f>ROUND(E579*P579,2)</f>
        <v>0</v>
      </c>
      <c r="R579" s="240" t="s">
        <v>824</v>
      </c>
      <c r="S579" s="240" t="s">
        <v>153</v>
      </c>
      <c r="T579" s="241" t="s">
        <v>153</v>
      </c>
      <c r="U579" s="223">
        <v>0.23599999999999999</v>
      </c>
      <c r="V579" s="223">
        <f>ROUND(E579*U579,2)</f>
        <v>105.66</v>
      </c>
      <c r="W579" s="223"/>
      <c r="X579" s="223" t="s">
        <v>154</v>
      </c>
      <c r="Y579" s="223" t="s">
        <v>155</v>
      </c>
      <c r="Z579" s="212"/>
      <c r="AA579" s="212"/>
      <c r="AB579" s="212"/>
      <c r="AC579" s="212"/>
      <c r="AD579" s="212"/>
      <c r="AE579" s="212"/>
      <c r="AF579" s="212"/>
      <c r="AG579" s="212" t="s">
        <v>535</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2" x14ac:dyDescent="0.2">
      <c r="A580" s="219"/>
      <c r="B580" s="220"/>
      <c r="C580" s="258" t="s">
        <v>494</v>
      </c>
      <c r="D580" s="225"/>
      <c r="E580" s="226">
        <v>447.72</v>
      </c>
      <c r="F580" s="223"/>
      <c r="G580" s="22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160</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ht="22.5" outlineLevel="1" x14ac:dyDescent="0.2">
      <c r="A581" s="235">
        <v>185</v>
      </c>
      <c r="B581" s="236" t="s">
        <v>828</v>
      </c>
      <c r="C581" s="256" t="s">
        <v>829</v>
      </c>
      <c r="D581" s="237" t="s">
        <v>151</v>
      </c>
      <c r="E581" s="238">
        <v>259.584</v>
      </c>
      <c r="F581" s="239"/>
      <c r="G581" s="240">
        <f>ROUND(E581*F581,2)</f>
        <v>0</v>
      </c>
      <c r="H581" s="239"/>
      <c r="I581" s="240">
        <f>ROUND(E581*H581,2)</f>
        <v>0</v>
      </c>
      <c r="J581" s="239"/>
      <c r="K581" s="240">
        <f>ROUND(E581*J581,2)</f>
        <v>0</v>
      </c>
      <c r="L581" s="240">
        <v>12</v>
      </c>
      <c r="M581" s="240">
        <f>G581*(1+L581/100)</f>
        <v>0</v>
      </c>
      <c r="N581" s="238">
        <v>4.8300000000000001E-3</v>
      </c>
      <c r="O581" s="238">
        <f>ROUND(E581*N581,2)</f>
        <v>1.25</v>
      </c>
      <c r="P581" s="238">
        <v>0</v>
      </c>
      <c r="Q581" s="238">
        <f>ROUND(E581*P581,2)</f>
        <v>0</v>
      </c>
      <c r="R581" s="240" t="s">
        <v>824</v>
      </c>
      <c r="S581" s="240" t="s">
        <v>153</v>
      </c>
      <c r="T581" s="241" t="s">
        <v>153</v>
      </c>
      <c r="U581" s="223">
        <v>0.97</v>
      </c>
      <c r="V581" s="223">
        <f>ROUND(E581*U581,2)</f>
        <v>251.8</v>
      </c>
      <c r="W581" s="223"/>
      <c r="X581" s="223" t="s">
        <v>154</v>
      </c>
      <c r="Y581" s="223" t="s">
        <v>155</v>
      </c>
      <c r="Z581" s="212"/>
      <c r="AA581" s="212"/>
      <c r="AB581" s="212"/>
      <c r="AC581" s="212"/>
      <c r="AD581" s="212"/>
      <c r="AE581" s="212"/>
      <c r="AF581" s="212"/>
      <c r="AG581" s="212" t="s">
        <v>535</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58" t="s">
        <v>416</v>
      </c>
      <c r="D582" s="225"/>
      <c r="E582" s="226">
        <v>259.584</v>
      </c>
      <c r="F582" s="223"/>
      <c r="G582" s="223"/>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160</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ht="22.5" outlineLevel="1" x14ac:dyDescent="0.2">
      <c r="A583" s="235">
        <v>186</v>
      </c>
      <c r="B583" s="236" t="s">
        <v>830</v>
      </c>
      <c r="C583" s="256" t="s">
        <v>831</v>
      </c>
      <c r="D583" s="237" t="s">
        <v>255</v>
      </c>
      <c r="E583" s="238">
        <v>55.38</v>
      </c>
      <c r="F583" s="239"/>
      <c r="G583" s="240">
        <f>ROUND(E583*F583,2)</f>
        <v>0</v>
      </c>
      <c r="H583" s="239"/>
      <c r="I583" s="240">
        <f>ROUND(E583*H583,2)</f>
        <v>0</v>
      </c>
      <c r="J583" s="239"/>
      <c r="K583" s="240">
        <f>ROUND(E583*J583,2)</f>
        <v>0</v>
      </c>
      <c r="L583" s="240">
        <v>12</v>
      </c>
      <c r="M583" s="240">
        <f>G583*(1+L583/100)</f>
        <v>0</v>
      </c>
      <c r="N583" s="238">
        <v>4.2000000000000002E-4</v>
      </c>
      <c r="O583" s="238">
        <f>ROUND(E583*N583,2)</f>
        <v>0.02</v>
      </c>
      <c r="P583" s="238">
        <v>0</v>
      </c>
      <c r="Q583" s="238">
        <f>ROUND(E583*P583,2)</f>
        <v>0</v>
      </c>
      <c r="R583" s="240" t="s">
        <v>824</v>
      </c>
      <c r="S583" s="240" t="s">
        <v>153</v>
      </c>
      <c r="T583" s="241" t="s">
        <v>153</v>
      </c>
      <c r="U583" s="223">
        <v>0.15</v>
      </c>
      <c r="V583" s="223">
        <f>ROUND(E583*U583,2)</f>
        <v>8.31</v>
      </c>
      <c r="W583" s="223"/>
      <c r="X583" s="223" t="s">
        <v>154</v>
      </c>
      <c r="Y583" s="223" t="s">
        <v>155</v>
      </c>
      <c r="Z583" s="212"/>
      <c r="AA583" s="212"/>
      <c r="AB583" s="212"/>
      <c r="AC583" s="212"/>
      <c r="AD583" s="212"/>
      <c r="AE583" s="212"/>
      <c r="AF583" s="212"/>
      <c r="AG583" s="212" t="s">
        <v>156</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2" x14ac:dyDescent="0.2">
      <c r="A584" s="219"/>
      <c r="B584" s="220"/>
      <c r="C584" s="258" t="s">
        <v>832</v>
      </c>
      <c r="D584" s="225"/>
      <c r="E584" s="226">
        <v>55.38</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160</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35">
        <v>187</v>
      </c>
      <c r="B585" s="236" t="s">
        <v>833</v>
      </c>
      <c r="C585" s="256" t="s">
        <v>834</v>
      </c>
      <c r="D585" s="237" t="s">
        <v>255</v>
      </c>
      <c r="E585" s="238">
        <v>447.72</v>
      </c>
      <c r="F585" s="239"/>
      <c r="G585" s="240">
        <f>ROUND(E585*F585,2)</f>
        <v>0</v>
      </c>
      <c r="H585" s="239"/>
      <c r="I585" s="240">
        <f>ROUND(E585*H585,2)</f>
        <v>0</v>
      </c>
      <c r="J585" s="239"/>
      <c r="K585" s="240">
        <f>ROUND(E585*J585,2)</f>
        <v>0</v>
      </c>
      <c r="L585" s="240">
        <v>12</v>
      </c>
      <c r="M585" s="240">
        <f>G585*(1+L585/100)</f>
        <v>0</v>
      </c>
      <c r="N585" s="238">
        <v>4.0000000000000003E-5</v>
      </c>
      <c r="O585" s="238">
        <f>ROUND(E585*N585,2)</f>
        <v>0.02</v>
      </c>
      <c r="P585" s="238">
        <v>0</v>
      </c>
      <c r="Q585" s="238">
        <f>ROUND(E585*P585,2)</f>
        <v>0</v>
      </c>
      <c r="R585" s="240" t="s">
        <v>824</v>
      </c>
      <c r="S585" s="240" t="s">
        <v>153</v>
      </c>
      <c r="T585" s="241" t="s">
        <v>153</v>
      </c>
      <c r="U585" s="223">
        <v>7.0000000000000007E-2</v>
      </c>
      <c r="V585" s="223">
        <f>ROUND(E585*U585,2)</f>
        <v>31.34</v>
      </c>
      <c r="W585" s="223"/>
      <c r="X585" s="223" t="s">
        <v>154</v>
      </c>
      <c r="Y585" s="223" t="s">
        <v>155</v>
      </c>
      <c r="Z585" s="212"/>
      <c r="AA585" s="212"/>
      <c r="AB585" s="212"/>
      <c r="AC585" s="212"/>
      <c r="AD585" s="212"/>
      <c r="AE585" s="212"/>
      <c r="AF585" s="212"/>
      <c r="AG585" s="212" t="s">
        <v>535</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2" x14ac:dyDescent="0.2">
      <c r="A586" s="219"/>
      <c r="B586" s="220"/>
      <c r="C586" s="261" t="s">
        <v>835</v>
      </c>
      <c r="D586" s="252"/>
      <c r="E586" s="252"/>
      <c r="F586" s="252"/>
      <c r="G586" s="252"/>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244</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19"/>
      <c r="B587" s="220"/>
      <c r="C587" s="258" t="s">
        <v>836</v>
      </c>
      <c r="D587" s="225"/>
      <c r="E587" s="226">
        <v>447.72</v>
      </c>
      <c r="F587" s="223"/>
      <c r="G587" s="223"/>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160</v>
      </c>
      <c r="AH587" s="212">
        <v>5</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ht="22.5" outlineLevel="1" x14ac:dyDescent="0.2">
      <c r="A588" s="235">
        <v>188</v>
      </c>
      <c r="B588" s="236" t="s">
        <v>837</v>
      </c>
      <c r="C588" s="256" t="s">
        <v>838</v>
      </c>
      <c r="D588" s="237" t="s">
        <v>151</v>
      </c>
      <c r="E588" s="238">
        <v>259.584</v>
      </c>
      <c r="F588" s="239"/>
      <c r="G588" s="240">
        <f>ROUND(E588*F588,2)</f>
        <v>0</v>
      </c>
      <c r="H588" s="239"/>
      <c r="I588" s="240">
        <f>ROUND(E588*H588,2)</f>
        <v>0</v>
      </c>
      <c r="J588" s="239"/>
      <c r="K588" s="240">
        <f>ROUND(E588*J588,2)</f>
        <v>0</v>
      </c>
      <c r="L588" s="240">
        <v>12</v>
      </c>
      <c r="M588" s="240">
        <f>G588*(1+L588/100)</f>
        <v>0</v>
      </c>
      <c r="N588" s="238">
        <v>0</v>
      </c>
      <c r="O588" s="238">
        <f>ROUND(E588*N588,2)</f>
        <v>0</v>
      </c>
      <c r="P588" s="238">
        <v>0</v>
      </c>
      <c r="Q588" s="238">
        <f>ROUND(E588*P588,2)</f>
        <v>0</v>
      </c>
      <c r="R588" s="240" t="s">
        <v>824</v>
      </c>
      <c r="S588" s="240" t="s">
        <v>153</v>
      </c>
      <c r="T588" s="241" t="s">
        <v>153</v>
      </c>
      <c r="U588" s="223">
        <v>0.16600000000000001</v>
      </c>
      <c r="V588" s="223">
        <f>ROUND(E588*U588,2)</f>
        <v>43.09</v>
      </c>
      <c r="W588" s="223"/>
      <c r="X588" s="223" t="s">
        <v>154</v>
      </c>
      <c r="Y588" s="223" t="s">
        <v>155</v>
      </c>
      <c r="Z588" s="212"/>
      <c r="AA588" s="212"/>
      <c r="AB588" s="212"/>
      <c r="AC588" s="212"/>
      <c r="AD588" s="212"/>
      <c r="AE588" s="212"/>
      <c r="AF588" s="212"/>
      <c r="AG588" s="212" t="s">
        <v>535</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2" x14ac:dyDescent="0.2">
      <c r="A589" s="219"/>
      <c r="B589" s="220"/>
      <c r="C589" s="258" t="s">
        <v>825</v>
      </c>
      <c r="D589" s="225"/>
      <c r="E589" s="226">
        <v>259.584</v>
      </c>
      <c r="F589" s="223"/>
      <c r="G589" s="223"/>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160</v>
      </c>
      <c r="AH589" s="212">
        <v>5</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35">
        <v>189</v>
      </c>
      <c r="B590" s="236" t="s">
        <v>839</v>
      </c>
      <c r="C590" s="256" t="s">
        <v>840</v>
      </c>
      <c r="D590" s="237" t="s">
        <v>151</v>
      </c>
      <c r="E590" s="238">
        <v>259.584</v>
      </c>
      <c r="F590" s="239"/>
      <c r="G590" s="240">
        <f>ROUND(E590*F590,2)</f>
        <v>0</v>
      </c>
      <c r="H590" s="239"/>
      <c r="I590" s="240">
        <f>ROUND(E590*H590,2)</f>
        <v>0</v>
      </c>
      <c r="J590" s="239"/>
      <c r="K590" s="240">
        <f>ROUND(E590*J590,2)</f>
        <v>0</v>
      </c>
      <c r="L590" s="240">
        <v>12</v>
      </c>
      <c r="M590" s="240">
        <f>G590*(1+L590/100)</f>
        <v>0</v>
      </c>
      <c r="N590" s="238">
        <v>1.1999999999999999E-3</v>
      </c>
      <c r="O590" s="238">
        <f>ROUND(E590*N590,2)</f>
        <v>0.31</v>
      </c>
      <c r="P590" s="238">
        <v>0</v>
      </c>
      <c r="Q590" s="238">
        <f>ROUND(E590*P590,2)</f>
        <v>0</v>
      </c>
      <c r="R590" s="240" t="s">
        <v>824</v>
      </c>
      <c r="S590" s="240" t="s">
        <v>153</v>
      </c>
      <c r="T590" s="241" t="s">
        <v>153</v>
      </c>
      <c r="U590" s="223">
        <v>0</v>
      </c>
      <c r="V590" s="223">
        <f>ROUND(E590*U590,2)</f>
        <v>0</v>
      </c>
      <c r="W590" s="223"/>
      <c r="X590" s="223" t="s">
        <v>154</v>
      </c>
      <c r="Y590" s="223" t="s">
        <v>155</v>
      </c>
      <c r="Z590" s="212"/>
      <c r="AA590" s="212"/>
      <c r="AB590" s="212"/>
      <c r="AC590" s="212"/>
      <c r="AD590" s="212"/>
      <c r="AE590" s="212"/>
      <c r="AF590" s="212"/>
      <c r="AG590" s="212" t="s">
        <v>535</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58" t="s">
        <v>825</v>
      </c>
      <c r="D591" s="225"/>
      <c r="E591" s="226">
        <v>259.584</v>
      </c>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160</v>
      </c>
      <c r="AH591" s="212">
        <v>5</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ht="22.5" outlineLevel="1" x14ac:dyDescent="0.2">
      <c r="A592" s="235">
        <v>190</v>
      </c>
      <c r="B592" s="236" t="s">
        <v>841</v>
      </c>
      <c r="C592" s="256" t="s">
        <v>842</v>
      </c>
      <c r="D592" s="237" t="s">
        <v>151</v>
      </c>
      <c r="E592" s="238">
        <v>319.57380000000001</v>
      </c>
      <c r="F592" s="239"/>
      <c r="G592" s="240">
        <f>ROUND(E592*F592,2)</f>
        <v>0</v>
      </c>
      <c r="H592" s="239"/>
      <c r="I592" s="240">
        <f>ROUND(E592*H592,2)</f>
        <v>0</v>
      </c>
      <c r="J592" s="239"/>
      <c r="K592" s="240">
        <f>ROUND(E592*J592,2)</f>
        <v>0</v>
      </c>
      <c r="L592" s="240">
        <v>12</v>
      </c>
      <c r="M592" s="240">
        <f>G592*(1+L592/100)</f>
        <v>0</v>
      </c>
      <c r="N592" s="238">
        <v>1.9199999999999998E-2</v>
      </c>
      <c r="O592" s="238">
        <f>ROUND(E592*N592,2)</f>
        <v>6.14</v>
      </c>
      <c r="P592" s="238">
        <v>0</v>
      </c>
      <c r="Q592" s="238">
        <f>ROUND(E592*P592,2)</f>
        <v>0</v>
      </c>
      <c r="R592" s="240" t="s">
        <v>202</v>
      </c>
      <c r="S592" s="240" t="s">
        <v>153</v>
      </c>
      <c r="T592" s="241" t="s">
        <v>153</v>
      </c>
      <c r="U592" s="223">
        <v>0</v>
      </c>
      <c r="V592" s="223">
        <f>ROUND(E592*U592,2)</f>
        <v>0</v>
      </c>
      <c r="W592" s="223"/>
      <c r="X592" s="223" t="s">
        <v>203</v>
      </c>
      <c r="Y592" s="223" t="s">
        <v>155</v>
      </c>
      <c r="Z592" s="212"/>
      <c r="AA592" s="212"/>
      <c r="AB592" s="212"/>
      <c r="AC592" s="212"/>
      <c r="AD592" s="212"/>
      <c r="AE592" s="212"/>
      <c r="AF592" s="212"/>
      <c r="AG592" s="212" t="s">
        <v>204</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2" x14ac:dyDescent="0.2">
      <c r="A593" s="219"/>
      <c r="B593" s="220"/>
      <c r="C593" s="258" t="s">
        <v>843</v>
      </c>
      <c r="D593" s="225"/>
      <c r="E593" s="226">
        <v>47.010599999999997</v>
      </c>
      <c r="F593" s="223"/>
      <c r="G593" s="223"/>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160</v>
      </c>
      <c r="AH593" s="212">
        <v>5</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58" t="s">
        <v>844</v>
      </c>
      <c r="D594" s="225"/>
      <c r="E594" s="226">
        <v>272.56319999999999</v>
      </c>
      <c r="F594" s="223"/>
      <c r="G594" s="223"/>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160</v>
      </c>
      <c r="AH594" s="212">
        <v>5</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19">
        <v>191</v>
      </c>
      <c r="B595" s="220" t="s">
        <v>845</v>
      </c>
      <c r="C595" s="262" t="s">
        <v>846</v>
      </c>
      <c r="D595" s="221" t="s">
        <v>0</v>
      </c>
      <c r="E595" s="253"/>
      <c r="F595" s="224"/>
      <c r="G595" s="223">
        <f>ROUND(E595*F595,2)</f>
        <v>0</v>
      </c>
      <c r="H595" s="224"/>
      <c r="I595" s="223">
        <f>ROUND(E595*H595,2)</f>
        <v>0</v>
      </c>
      <c r="J595" s="224"/>
      <c r="K595" s="223">
        <f>ROUND(E595*J595,2)</f>
        <v>0</v>
      </c>
      <c r="L595" s="223">
        <v>12</v>
      </c>
      <c r="M595" s="223">
        <f>G595*(1+L595/100)</f>
        <v>0</v>
      </c>
      <c r="N595" s="222">
        <v>0</v>
      </c>
      <c r="O595" s="222">
        <f>ROUND(E595*N595,2)</f>
        <v>0</v>
      </c>
      <c r="P595" s="222">
        <v>0</v>
      </c>
      <c r="Q595" s="222">
        <f>ROUND(E595*P595,2)</f>
        <v>0</v>
      </c>
      <c r="R595" s="223" t="s">
        <v>824</v>
      </c>
      <c r="S595" s="223" t="s">
        <v>153</v>
      </c>
      <c r="T595" s="223" t="s">
        <v>153</v>
      </c>
      <c r="U595" s="223">
        <v>0</v>
      </c>
      <c r="V595" s="223">
        <f>ROUND(E595*U595,2)</f>
        <v>0</v>
      </c>
      <c r="W595" s="223"/>
      <c r="X595" s="223" t="s">
        <v>529</v>
      </c>
      <c r="Y595" s="223" t="s">
        <v>155</v>
      </c>
      <c r="Z595" s="212"/>
      <c r="AA595" s="212"/>
      <c r="AB595" s="212"/>
      <c r="AC595" s="212"/>
      <c r="AD595" s="212"/>
      <c r="AE595" s="212"/>
      <c r="AF595" s="212"/>
      <c r="AG595" s="212" t="s">
        <v>530</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2" x14ac:dyDescent="0.2">
      <c r="A596" s="219"/>
      <c r="B596" s="220"/>
      <c r="C596" s="263" t="s">
        <v>611</v>
      </c>
      <c r="D596" s="254"/>
      <c r="E596" s="254"/>
      <c r="F596" s="254"/>
      <c r="G596" s="254"/>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158</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x14ac:dyDescent="0.2">
      <c r="A597" s="228" t="s">
        <v>147</v>
      </c>
      <c r="B597" s="229" t="s">
        <v>107</v>
      </c>
      <c r="C597" s="255" t="s">
        <v>108</v>
      </c>
      <c r="D597" s="230"/>
      <c r="E597" s="231"/>
      <c r="F597" s="232"/>
      <c r="G597" s="232">
        <f>SUMIF(AG598:AG607,"&lt;&gt;NOR",G598:G607)</f>
        <v>0</v>
      </c>
      <c r="H597" s="232"/>
      <c r="I597" s="232">
        <f>SUM(I598:I607)</f>
        <v>0</v>
      </c>
      <c r="J597" s="232"/>
      <c r="K597" s="232">
        <f>SUM(K598:K607)</f>
        <v>0</v>
      </c>
      <c r="L597" s="232"/>
      <c r="M597" s="232">
        <f>SUM(M598:M607)</f>
        <v>0</v>
      </c>
      <c r="N597" s="231"/>
      <c r="O597" s="231">
        <f>SUM(O598:O607)</f>
        <v>0.69</v>
      </c>
      <c r="P597" s="231"/>
      <c r="Q597" s="231">
        <f>SUM(Q598:Q607)</f>
        <v>0</v>
      </c>
      <c r="R597" s="232"/>
      <c r="S597" s="232"/>
      <c r="T597" s="233"/>
      <c r="U597" s="227"/>
      <c r="V597" s="227">
        <f>SUM(V598:V607)</f>
        <v>145.94999999999999</v>
      </c>
      <c r="W597" s="227"/>
      <c r="X597" s="227"/>
      <c r="Y597" s="227"/>
      <c r="AG597" t="s">
        <v>148</v>
      </c>
    </row>
    <row r="598" spans="1:60" outlineLevel="1" x14ac:dyDescent="0.2">
      <c r="A598" s="235">
        <v>192</v>
      </c>
      <c r="B598" s="236" t="s">
        <v>847</v>
      </c>
      <c r="C598" s="256" t="s">
        <v>848</v>
      </c>
      <c r="D598" s="237" t="s">
        <v>151</v>
      </c>
      <c r="E598" s="238">
        <v>607.95000000000005</v>
      </c>
      <c r="F598" s="239"/>
      <c r="G598" s="240">
        <f>ROUND(E598*F598,2)</f>
        <v>0</v>
      </c>
      <c r="H598" s="239"/>
      <c r="I598" s="240">
        <f>ROUND(E598*H598,2)</f>
        <v>0</v>
      </c>
      <c r="J598" s="239"/>
      <c r="K598" s="240">
        <f>ROUND(E598*J598,2)</f>
        <v>0</v>
      </c>
      <c r="L598" s="240">
        <v>12</v>
      </c>
      <c r="M598" s="240">
        <f>G598*(1+L598/100)</f>
        <v>0</v>
      </c>
      <c r="N598" s="238">
        <v>0</v>
      </c>
      <c r="O598" s="238">
        <f>ROUND(E598*N598,2)</f>
        <v>0</v>
      </c>
      <c r="P598" s="238">
        <v>0</v>
      </c>
      <c r="Q598" s="238">
        <f>ROUND(E598*P598,2)</f>
        <v>0</v>
      </c>
      <c r="R598" s="240" t="s">
        <v>849</v>
      </c>
      <c r="S598" s="240" t="s">
        <v>153</v>
      </c>
      <c r="T598" s="241" t="s">
        <v>153</v>
      </c>
      <c r="U598" s="223">
        <v>6.9709999999999994E-2</v>
      </c>
      <c r="V598" s="223">
        <f>ROUND(E598*U598,2)</f>
        <v>42.38</v>
      </c>
      <c r="W598" s="223"/>
      <c r="X598" s="223" t="s">
        <v>154</v>
      </c>
      <c r="Y598" s="223" t="s">
        <v>155</v>
      </c>
      <c r="Z598" s="212"/>
      <c r="AA598" s="212"/>
      <c r="AB598" s="212"/>
      <c r="AC598" s="212"/>
      <c r="AD598" s="212"/>
      <c r="AE598" s="212"/>
      <c r="AF598" s="212"/>
      <c r="AG598" s="212" t="s">
        <v>535</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2" x14ac:dyDescent="0.2">
      <c r="A599" s="219"/>
      <c r="B599" s="220"/>
      <c r="C599" s="258" t="s">
        <v>850</v>
      </c>
      <c r="D599" s="225"/>
      <c r="E599" s="226">
        <v>607.95000000000005</v>
      </c>
      <c r="F599" s="223"/>
      <c r="G599" s="223"/>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160</v>
      </c>
      <c r="AH599" s="212">
        <v>5</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ht="22.5" outlineLevel="1" x14ac:dyDescent="0.2">
      <c r="A600" s="235">
        <v>193</v>
      </c>
      <c r="B600" s="236" t="s">
        <v>851</v>
      </c>
      <c r="C600" s="256" t="s">
        <v>852</v>
      </c>
      <c r="D600" s="237" t="s">
        <v>151</v>
      </c>
      <c r="E600" s="238">
        <v>699.6</v>
      </c>
      <c r="F600" s="239"/>
      <c r="G600" s="240">
        <f>ROUND(E600*F600,2)</f>
        <v>0</v>
      </c>
      <c r="H600" s="239"/>
      <c r="I600" s="240">
        <f>ROUND(E600*H600,2)</f>
        <v>0</v>
      </c>
      <c r="J600" s="239"/>
      <c r="K600" s="240">
        <f>ROUND(E600*J600,2)</f>
        <v>0</v>
      </c>
      <c r="L600" s="240">
        <v>12</v>
      </c>
      <c r="M600" s="240">
        <f>G600*(1+L600/100)</f>
        <v>0</v>
      </c>
      <c r="N600" s="238">
        <v>1.7000000000000001E-4</v>
      </c>
      <c r="O600" s="238">
        <f>ROUND(E600*N600,2)</f>
        <v>0.12</v>
      </c>
      <c r="P600" s="238">
        <v>0</v>
      </c>
      <c r="Q600" s="238">
        <f>ROUND(E600*P600,2)</f>
        <v>0</v>
      </c>
      <c r="R600" s="240" t="s">
        <v>849</v>
      </c>
      <c r="S600" s="240" t="s">
        <v>153</v>
      </c>
      <c r="T600" s="241" t="s">
        <v>153</v>
      </c>
      <c r="U600" s="223">
        <v>3.2480000000000002E-2</v>
      </c>
      <c r="V600" s="223">
        <f>ROUND(E600*U600,2)</f>
        <v>22.72</v>
      </c>
      <c r="W600" s="223"/>
      <c r="X600" s="223" t="s">
        <v>154</v>
      </c>
      <c r="Y600" s="223" t="s">
        <v>155</v>
      </c>
      <c r="Z600" s="212"/>
      <c r="AA600" s="212"/>
      <c r="AB600" s="212"/>
      <c r="AC600" s="212"/>
      <c r="AD600" s="212"/>
      <c r="AE600" s="212"/>
      <c r="AF600" s="212"/>
      <c r="AG600" s="212" t="s">
        <v>535</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2" x14ac:dyDescent="0.2">
      <c r="A601" s="219"/>
      <c r="B601" s="220"/>
      <c r="C601" s="258" t="s">
        <v>853</v>
      </c>
      <c r="D601" s="225"/>
      <c r="E601" s="226">
        <v>699.6</v>
      </c>
      <c r="F601" s="223"/>
      <c r="G601" s="223"/>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160</v>
      </c>
      <c r="AH601" s="212">
        <v>5</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ht="22.5" outlineLevel="1" x14ac:dyDescent="0.2">
      <c r="A602" s="235">
        <v>194</v>
      </c>
      <c r="B602" s="236" t="s">
        <v>854</v>
      </c>
      <c r="C602" s="256" t="s">
        <v>855</v>
      </c>
      <c r="D602" s="237" t="s">
        <v>151</v>
      </c>
      <c r="E602" s="238">
        <v>699.6</v>
      </c>
      <c r="F602" s="239"/>
      <c r="G602" s="240">
        <f>ROUND(E602*F602,2)</f>
        <v>0</v>
      </c>
      <c r="H602" s="239"/>
      <c r="I602" s="240">
        <f>ROUND(E602*H602,2)</f>
        <v>0</v>
      </c>
      <c r="J602" s="239"/>
      <c r="K602" s="240">
        <f>ROUND(E602*J602,2)</f>
        <v>0</v>
      </c>
      <c r="L602" s="240">
        <v>12</v>
      </c>
      <c r="M602" s="240">
        <f>G602*(1+L602/100)</f>
        <v>0</v>
      </c>
      <c r="N602" s="238">
        <v>4.6000000000000001E-4</v>
      </c>
      <c r="O602" s="238">
        <f>ROUND(E602*N602,2)</f>
        <v>0.32</v>
      </c>
      <c r="P602" s="238">
        <v>0</v>
      </c>
      <c r="Q602" s="238">
        <f>ROUND(E602*P602,2)</f>
        <v>0</v>
      </c>
      <c r="R602" s="240" t="s">
        <v>849</v>
      </c>
      <c r="S602" s="240" t="s">
        <v>153</v>
      </c>
      <c r="T602" s="241" t="s">
        <v>153</v>
      </c>
      <c r="U602" s="223">
        <v>0.10191</v>
      </c>
      <c r="V602" s="223">
        <f>ROUND(E602*U602,2)</f>
        <v>71.3</v>
      </c>
      <c r="W602" s="223"/>
      <c r="X602" s="223" t="s">
        <v>154</v>
      </c>
      <c r="Y602" s="223" t="s">
        <v>155</v>
      </c>
      <c r="Z602" s="212"/>
      <c r="AA602" s="212"/>
      <c r="AB602" s="212"/>
      <c r="AC602" s="212"/>
      <c r="AD602" s="212"/>
      <c r="AE602" s="212"/>
      <c r="AF602" s="212"/>
      <c r="AG602" s="212" t="s">
        <v>535</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19"/>
      <c r="B603" s="220"/>
      <c r="C603" s="258" t="s">
        <v>248</v>
      </c>
      <c r="D603" s="225"/>
      <c r="E603" s="226">
        <v>607.95000000000005</v>
      </c>
      <c r="F603" s="223"/>
      <c r="G603" s="223"/>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160</v>
      </c>
      <c r="AH603" s="212">
        <v>5</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8" t="s">
        <v>856</v>
      </c>
      <c r="D604" s="225"/>
      <c r="E604" s="226">
        <v>91.65</v>
      </c>
      <c r="F604" s="223"/>
      <c r="G604" s="223"/>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160</v>
      </c>
      <c r="AH604" s="212">
        <v>5</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35">
        <v>195</v>
      </c>
      <c r="B605" s="236" t="s">
        <v>857</v>
      </c>
      <c r="C605" s="256" t="s">
        <v>858</v>
      </c>
      <c r="D605" s="237" t="s">
        <v>151</v>
      </c>
      <c r="E605" s="238">
        <v>707.43</v>
      </c>
      <c r="F605" s="239"/>
      <c r="G605" s="240">
        <f>ROUND(E605*F605,2)</f>
        <v>0</v>
      </c>
      <c r="H605" s="239"/>
      <c r="I605" s="240">
        <f>ROUND(E605*H605,2)</f>
        <v>0</v>
      </c>
      <c r="J605" s="239"/>
      <c r="K605" s="240">
        <f>ROUND(E605*J605,2)</f>
        <v>0</v>
      </c>
      <c r="L605" s="240">
        <v>12</v>
      </c>
      <c r="M605" s="240">
        <f>G605*(1+L605/100)</f>
        <v>0</v>
      </c>
      <c r="N605" s="238">
        <v>3.5E-4</v>
      </c>
      <c r="O605" s="238">
        <f>ROUND(E605*N605,2)</f>
        <v>0.25</v>
      </c>
      <c r="P605" s="238">
        <v>0</v>
      </c>
      <c r="Q605" s="238">
        <f>ROUND(E605*P605,2)</f>
        <v>0</v>
      </c>
      <c r="R605" s="240" t="s">
        <v>849</v>
      </c>
      <c r="S605" s="240" t="s">
        <v>153</v>
      </c>
      <c r="T605" s="241" t="s">
        <v>153</v>
      </c>
      <c r="U605" s="223">
        <v>1.35E-2</v>
      </c>
      <c r="V605" s="223">
        <f>ROUND(E605*U605,2)</f>
        <v>9.5500000000000007</v>
      </c>
      <c r="W605" s="223"/>
      <c r="X605" s="223" t="s">
        <v>154</v>
      </c>
      <c r="Y605" s="223" t="s">
        <v>155</v>
      </c>
      <c r="Z605" s="212"/>
      <c r="AA605" s="212"/>
      <c r="AB605" s="212"/>
      <c r="AC605" s="212"/>
      <c r="AD605" s="212"/>
      <c r="AE605" s="212"/>
      <c r="AF605" s="212"/>
      <c r="AG605" s="212" t="s">
        <v>156</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2" x14ac:dyDescent="0.2">
      <c r="A606" s="219"/>
      <c r="B606" s="220"/>
      <c r="C606" s="258" t="s">
        <v>261</v>
      </c>
      <c r="D606" s="225"/>
      <c r="E606" s="226">
        <v>607.95000000000005</v>
      </c>
      <c r="F606" s="223"/>
      <c r="G606" s="223"/>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160</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8" t="s">
        <v>464</v>
      </c>
      <c r="D607" s="225"/>
      <c r="E607" s="226">
        <v>99.48</v>
      </c>
      <c r="F607" s="223"/>
      <c r="G607" s="223"/>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160</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x14ac:dyDescent="0.2">
      <c r="A608" s="228" t="s">
        <v>147</v>
      </c>
      <c r="B608" s="229" t="s">
        <v>109</v>
      </c>
      <c r="C608" s="255" t="s">
        <v>110</v>
      </c>
      <c r="D608" s="230"/>
      <c r="E608" s="231"/>
      <c r="F608" s="232"/>
      <c r="G608" s="232">
        <f>SUMIF(AG609:AG610,"&lt;&gt;NOR",G609:G610)</f>
        <v>0</v>
      </c>
      <c r="H608" s="232"/>
      <c r="I608" s="232">
        <f>SUM(I609:I610)</f>
        <v>0</v>
      </c>
      <c r="J608" s="232"/>
      <c r="K608" s="232">
        <f>SUM(K609:K610)</f>
        <v>0</v>
      </c>
      <c r="L608" s="232"/>
      <c r="M608" s="232">
        <f>SUM(M609:M610)</f>
        <v>0</v>
      </c>
      <c r="N608" s="231"/>
      <c r="O608" s="231">
        <f>SUM(O609:O610)</f>
        <v>0</v>
      </c>
      <c r="P608" s="231"/>
      <c r="Q608" s="231">
        <f>SUM(Q609:Q610)</f>
        <v>0</v>
      </c>
      <c r="R608" s="232"/>
      <c r="S608" s="232"/>
      <c r="T608" s="233"/>
      <c r="U608" s="227"/>
      <c r="V608" s="227">
        <f>SUM(V609:V610)</f>
        <v>0</v>
      </c>
      <c r="W608" s="227"/>
      <c r="X608" s="227"/>
      <c r="Y608" s="227"/>
      <c r="AG608" t="s">
        <v>148</v>
      </c>
    </row>
    <row r="609" spans="1:60" outlineLevel="1" x14ac:dyDescent="0.2">
      <c r="A609" s="244">
        <v>196</v>
      </c>
      <c r="B609" s="245" t="s">
        <v>859</v>
      </c>
      <c r="C609" s="259" t="s">
        <v>860</v>
      </c>
      <c r="D609" s="246" t="s">
        <v>223</v>
      </c>
      <c r="E609" s="247">
        <v>3</v>
      </c>
      <c r="F609" s="248"/>
      <c r="G609" s="249">
        <f>ROUND(E609*F609,2)</f>
        <v>0</v>
      </c>
      <c r="H609" s="248"/>
      <c r="I609" s="249">
        <f>ROUND(E609*H609,2)</f>
        <v>0</v>
      </c>
      <c r="J609" s="248"/>
      <c r="K609" s="249">
        <f>ROUND(E609*J609,2)</f>
        <v>0</v>
      </c>
      <c r="L609" s="249">
        <v>12</v>
      </c>
      <c r="M609" s="249">
        <f>G609*(1+L609/100)</f>
        <v>0</v>
      </c>
      <c r="N609" s="247">
        <v>0</v>
      </c>
      <c r="O609" s="247">
        <f>ROUND(E609*N609,2)</f>
        <v>0</v>
      </c>
      <c r="P609" s="247">
        <v>0</v>
      </c>
      <c r="Q609" s="247">
        <f>ROUND(E609*P609,2)</f>
        <v>0</v>
      </c>
      <c r="R609" s="249"/>
      <c r="S609" s="249" t="s">
        <v>224</v>
      </c>
      <c r="T609" s="250" t="s">
        <v>225</v>
      </c>
      <c r="U609" s="223">
        <v>0</v>
      </c>
      <c r="V609" s="223">
        <f>ROUND(E609*U609,2)</f>
        <v>0</v>
      </c>
      <c r="W609" s="223"/>
      <c r="X609" s="223" t="s">
        <v>154</v>
      </c>
      <c r="Y609" s="223" t="s">
        <v>155</v>
      </c>
      <c r="Z609" s="212"/>
      <c r="AA609" s="212"/>
      <c r="AB609" s="212"/>
      <c r="AC609" s="212"/>
      <c r="AD609" s="212"/>
      <c r="AE609" s="212"/>
      <c r="AF609" s="212"/>
      <c r="AG609" s="212" t="s">
        <v>156</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44">
        <v>197</v>
      </c>
      <c r="B610" s="245" t="s">
        <v>861</v>
      </c>
      <c r="C610" s="259" t="s">
        <v>862</v>
      </c>
      <c r="D610" s="246" t="s">
        <v>223</v>
      </c>
      <c r="E610" s="247">
        <v>1</v>
      </c>
      <c r="F610" s="248"/>
      <c r="G610" s="249">
        <f>ROUND(E610*F610,2)</f>
        <v>0</v>
      </c>
      <c r="H610" s="248"/>
      <c r="I610" s="249">
        <f>ROUND(E610*H610,2)</f>
        <v>0</v>
      </c>
      <c r="J610" s="248"/>
      <c r="K610" s="249">
        <f>ROUND(E610*J610,2)</f>
        <v>0</v>
      </c>
      <c r="L610" s="249">
        <v>12</v>
      </c>
      <c r="M610" s="249">
        <f>G610*(1+L610/100)</f>
        <v>0</v>
      </c>
      <c r="N610" s="247">
        <v>0</v>
      </c>
      <c r="O610" s="247">
        <f>ROUND(E610*N610,2)</f>
        <v>0</v>
      </c>
      <c r="P610" s="247">
        <v>0</v>
      </c>
      <c r="Q610" s="247">
        <f>ROUND(E610*P610,2)</f>
        <v>0</v>
      </c>
      <c r="R610" s="249"/>
      <c r="S610" s="249" t="s">
        <v>224</v>
      </c>
      <c r="T610" s="250" t="s">
        <v>225</v>
      </c>
      <c r="U610" s="223">
        <v>0</v>
      </c>
      <c r="V610" s="223">
        <f>ROUND(E610*U610,2)</f>
        <v>0</v>
      </c>
      <c r="W610" s="223"/>
      <c r="X610" s="223" t="s">
        <v>154</v>
      </c>
      <c r="Y610" s="223" t="s">
        <v>155</v>
      </c>
      <c r="Z610" s="212"/>
      <c r="AA610" s="212"/>
      <c r="AB610" s="212"/>
      <c r="AC610" s="212"/>
      <c r="AD610" s="212"/>
      <c r="AE610" s="212"/>
      <c r="AF610" s="212"/>
      <c r="AG610" s="212" t="s">
        <v>170</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x14ac:dyDescent="0.2">
      <c r="A611" s="228" t="s">
        <v>147</v>
      </c>
      <c r="B611" s="229" t="s">
        <v>111</v>
      </c>
      <c r="C611" s="255" t="s">
        <v>112</v>
      </c>
      <c r="D611" s="230"/>
      <c r="E611" s="231"/>
      <c r="F611" s="232"/>
      <c r="G611" s="232">
        <f>SUMIF(AG612:AG616,"&lt;&gt;NOR",G612:G616)</f>
        <v>0</v>
      </c>
      <c r="H611" s="232"/>
      <c r="I611" s="232">
        <f>SUM(I612:I616)</f>
        <v>0</v>
      </c>
      <c r="J611" s="232"/>
      <c r="K611" s="232">
        <f>SUM(K612:K616)</f>
        <v>0</v>
      </c>
      <c r="L611" s="232"/>
      <c r="M611" s="232">
        <f>SUM(M612:M616)</f>
        <v>0</v>
      </c>
      <c r="N611" s="231"/>
      <c r="O611" s="231">
        <f>SUM(O612:O616)</f>
        <v>0</v>
      </c>
      <c r="P611" s="231"/>
      <c r="Q611" s="231">
        <f>SUM(Q612:Q616)</f>
        <v>0</v>
      </c>
      <c r="R611" s="232"/>
      <c r="S611" s="232"/>
      <c r="T611" s="233"/>
      <c r="U611" s="227"/>
      <c r="V611" s="227">
        <f>SUM(V612:V616)</f>
        <v>0</v>
      </c>
      <c r="W611" s="227"/>
      <c r="X611" s="227"/>
      <c r="Y611" s="227"/>
      <c r="AG611" t="s">
        <v>148</v>
      </c>
    </row>
    <row r="612" spans="1:60" outlineLevel="1" x14ac:dyDescent="0.2">
      <c r="A612" s="244">
        <v>198</v>
      </c>
      <c r="B612" s="245" t="s">
        <v>863</v>
      </c>
      <c r="C612" s="259" t="s">
        <v>864</v>
      </c>
      <c r="D612" s="246" t="s">
        <v>223</v>
      </c>
      <c r="E612" s="247">
        <v>1</v>
      </c>
      <c r="F612" s="248"/>
      <c r="G612" s="249">
        <f>ROUND(E612*F612,2)</f>
        <v>0</v>
      </c>
      <c r="H612" s="248"/>
      <c r="I612" s="249">
        <f>ROUND(E612*H612,2)</f>
        <v>0</v>
      </c>
      <c r="J612" s="248"/>
      <c r="K612" s="249">
        <f>ROUND(E612*J612,2)</f>
        <v>0</v>
      </c>
      <c r="L612" s="249">
        <v>12</v>
      </c>
      <c r="M612" s="249">
        <f>G612*(1+L612/100)</f>
        <v>0</v>
      </c>
      <c r="N612" s="247">
        <v>0</v>
      </c>
      <c r="O612" s="247">
        <f>ROUND(E612*N612,2)</f>
        <v>0</v>
      </c>
      <c r="P612" s="247">
        <v>0</v>
      </c>
      <c r="Q612" s="247">
        <f>ROUND(E612*P612,2)</f>
        <v>0</v>
      </c>
      <c r="R612" s="249"/>
      <c r="S612" s="249" t="s">
        <v>224</v>
      </c>
      <c r="T612" s="250" t="s">
        <v>225</v>
      </c>
      <c r="U612" s="223">
        <v>0</v>
      </c>
      <c r="V612" s="223">
        <f>ROUND(E612*U612,2)</f>
        <v>0</v>
      </c>
      <c r="W612" s="223"/>
      <c r="X612" s="223" t="s">
        <v>154</v>
      </c>
      <c r="Y612" s="223" t="s">
        <v>155</v>
      </c>
      <c r="Z612" s="212"/>
      <c r="AA612" s="212"/>
      <c r="AB612" s="212"/>
      <c r="AC612" s="212"/>
      <c r="AD612" s="212"/>
      <c r="AE612" s="212"/>
      <c r="AF612" s="212"/>
      <c r="AG612" s="212" t="s">
        <v>170</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44">
        <v>199</v>
      </c>
      <c r="B613" s="245" t="s">
        <v>865</v>
      </c>
      <c r="C613" s="259" t="s">
        <v>866</v>
      </c>
      <c r="D613" s="246" t="s">
        <v>223</v>
      </c>
      <c r="E613" s="247">
        <v>1</v>
      </c>
      <c r="F613" s="248"/>
      <c r="G613" s="249">
        <f>ROUND(E613*F613,2)</f>
        <v>0</v>
      </c>
      <c r="H613" s="248"/>
      <c r="I613" s="249">
        <f>ROUND(E613*H613,2)</f>
        <v>0</v>
      </c>
      <c r="J613" s="248"/>
      <c r="K613" s="249">
        <f>ROUND(E613*J613,2)</f>
        <v>0</v>
      </c>
      <c r="L613" s="249">
        <v>12</v>
      </c>
      <c r="M613" s="249">
        <f>G613*(1+L613/100)</f>
        <v>0</v>
      </c>
      <c r="N613" s="247">
        <v>0</v>
      </c>
      <c r="O613" s="247">
        <f>ROUND(E613*N613,2)</f>
        <v>0</v>
      </c>
      <c r="P613" s="247">
        <v>0</v>
      </c>
      <c r="Q613" s="247">
        <f>ROUND(E613*P613,2)</f>
        <v>0</v>
      </c>
      <c r="R613" s="249"/>
      <c r="S613" s="249" t="s">
        <v>224</v>
      </c>
      <c r="T613" s="250" t="s">
        <v>225</v>
      </c>
      <c r="U613" s="223">
        <v>0</v>
      </c>
      <c r="V613" s="223">
        <f>ROUND(E613*U613,2)</f>
        <v>0</v>
      </c>
      <c r="W613" s="223"/>
      <c r="X613" s="223" t="s">
        <v>154</v>
      </c>
      <c r="Y613" s="223" t="s">
        <v>155</v>
      </c>
      <c r="Z613" s="212"/>
      <c r="AA613" s="212"/>
      <c r="AB613" s="212"/>
      <c r="AC613" s="212"/>
      <c r="AD613" s="212"/>
      <c r="AE613" s="212"/>
      <c r="AF613" s="212"/>
      <c r="AG613" s="212" t="s">
        <v>156</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44">
        <v>200</v>
      </c>
      <c r="B614" s="245" t="s">
        <v>867</v>
      </c>
      <c r="C614" s="259" t="s">
        <v>868</v>
      </c>
      <c r="D614" s="246" t="s">
        <v>223</v>
      </c>
      <c r="E614" s="247">
        <v>3</v>
      </c>
      <c r="F614" s="248"/>
      <c r="G614" s="249">
        <f>ROUND(E614*F614,2)</f>
        <v>0</v>
      </c>
      <c r="H614" s="248"/>
      <c r="I614" s="249">
        <f>ROUND(E614*H614,2)</f>
        <v>0</v>
      </c>
      <c r="J614" s="248"/>
      <c r="K614" s="249">
        <f>ROUND(E614*J614,2)</f>
        <v>0</v>
      </c>
      <c r="L614" s="249">
        <v>12</v>
      </c>
      <c r="M614" s="249">
        <f>G614*(1+L614/100)</f>
        <v>0</v>
      </c>
      <c r="N614" s="247">
        <v>0</v>
      </c>
      <c r="O614" s="247">
        <f>ROUND(E614*N614,2)</f>
        <v>0</v>
      </c>
      <c r="P614" s="247">
        <v>0</v>
      </c>
      <c r="Q614" s="247">
        <f>ROUND(E614*P614,2)</f>
        <v>0</v>
      </c>
      <c r="R614" s="249"/>
      <c r="S614" s="249" t="s">
        <v>224</v>
      </c>
      <c r="T614" s="250" t="s">
        <v>225</v>
      </c>
      <c r="U614" s="223">
        <v>0</v>
      </c>
      <c r="V614" s="223">
        <f>ROUND(E614*U614,2)</f>
        <v>0</v>
      </c>
      <c r="W614" s="223"/>
      <c r="X614" s="223" t="s">
        <v>154</v>
      </c>
      <c r="Y614" s="223" t="s">
        <v>155</v>
      </c>
      <c r="Z614" s="212"/>
      <c r="AA614" s="212"/>
      <c r="AB614" s="212"/>
      <c r="AC614" s="212"/>
      <c r="AD614" s="212"/>
      <c r="AE614" s="212"/>
      <c r="AF614" s="212"/>
      <c r="AG614" s="212" t="s">
        <v>170</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44">
        <v>201</v>
      </c>
      <c r="B615" s="245" t="s">
        <v>869</v>
      </c>
      <c r="C615" s="259" t="s">
        <v>870</v>
      </c>
      <c r="D615" s="246" t="s">
        <v>223</v>
      </c>
      <c r="E615" s="247">
        <v>1</v>
      </c>
      <c r="F615" s="248"/>
      <c r="G615" s="249">
        <f>ROUND(E615*F615,2)</f>
        <v>0</v>
      </c>
      <c r="H615" s="248"/>
      <c r="I615" s="249">
        <f>ROUND(E615*H615,2)</f>
        <v>0</v>
      </c>
      <c r="J615" s="248"/>
      <c r="K615" s="249">
        <f>ROUND(E615*J615,2)</f>
        <v>0</v>
      </c>
      <c r="L615" s="249">
        <v>12</v>
      </c>
      <c r="M615" s="249">
        <f>G615*(1+L615/100)</f>
        <v>0</v>
      </c>
      <c r="N615" s="247">
        <v>0</v>
      </c>
      <c r="O615" s="247">
        <f>ROUND(E615*N615,2)</f>
        <v>0</v>
      </c>
      <c r="P615" s="247">
        <v>0</v>
      </c>
      <c r="Q615" s="247">
        <f>ROUND(E615*P615,2)</f>
        <v>0</v>
      </c>
      <c r="R615" s="249"/>
      <c r="S615" s="249" t="s">
        <v>224</v>
      </c>
      <c r="T615" s="250" t="s">
        <v>225</v>
      </c>
      <c r="U615" s="223">
        <v>0</v>
      </c>
      <c r="V615" s="223">
        <f>ROUND(E615*U615,2)</f>
        <v>0</v>
      </c>
      <c r="W615" s="223"/>
      <c r="X615" s="223" t="s">
        <v>154</v>
      </c>
      <c r="Y615" s="223" t="s">
        <v>155</v>
      </c>
      <c r="Z615" s="212"/>
      <c r="AA615" s="212"/>
      <c r="AB615" s="212"/>
      <c r="AC615" s="212"/>
      <c r="AD615" s="212"/>
      <c r="AE615" s="212"/>
      <c r="AF615" s="212"/>
      <c r="AG615" s="212" t="s">
        <v>170</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ht="22.5" outlineLevel="1" x14ac:dyDescent="0.2">
      <c r="A616" s="244">
        <v>202</v>
      </c>
      <c r="B616" s="245" t="s">
        <v>871</v>
      </c>
      <c r="C616" s="259" t="s">
        <v>872</v>
      </c>
      <c r="D616" s="246" t="s">
        <v>223</v>
      </c>
      <c r="E616" s="247">
        <v>3</v>
      </c>
      <c r="F616" s="248"/>
      <c r="G616" s="249">
        <f>ROUND(E616*F616,2)</f>
        <v>0</v>
      </c>
      <c r="H616" s="248"/>
      <c r="I616" s="249">
        <f>ROUND(E616*H616,2)</f>
        <v>0</v>
      </c>
      <c r="J616" s="248"/>
      <c r="K616" s="249">
        <f>ROUND(E616*J616,2)</f>
        <v>0</v>
      </c>
      <c r="L616" s="249">
        <v>12</v>
      </c>
      <c r="M616" s="249">
        <f>G616*(1+L616/100)</f>
        <v>0</v>
      </c>
      <c r="N616" s="247">
        <v>0</v>
      </c>
      <c r="O616" s="247">
        <f>ROUND(E616*N616,2)</f>
        <v>0</v>
      </c>
      <c r="P616" s="247">
        <v>0</v>
      </c>
      <c r="Q616" s="247">
        <f>ROUND(E616*P616,2)</f>
        <v>0</v>
      </c>
      <c r="R616" s="249"/>
      <c r="S616" s="249" t="s">
        <v>224</v>
      </c>
      <c r="T616" s="250" t="s">
        <v>225</v>
      </c>
      <c r="U616" s="223">
        <v>0</v>
      </c>
      <c r="V616" s="223">
        <f>ROUND(E616*U616,2)</f>
        <v>0</v>
      </c>
      <c r="W616" s="223"/>
      <c r="X616" s="223" t="s">
        <v>154</v>
      </c>
      <c r="Y616" s="223" t="s">
        <v>155</v>
      </c>
      <c r="Z616" s="212"/>
      <c r="AA616" s="212"/>
      <c r="AB616" s="212"/>
      <c r="AC616" s="212"/>
      <c r="AD616" s="212"/>
      <c r="AE616" s="212"/>
      <c r="AF616" s="212"/>
      <c r="AG616" s="212" t="s">
        <v>170</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x14ac:dyDescent="0.2">
      <c r="A617" s="228" t="s">
        <v>147</v>
      </c>
      <c r="B617" s="229" t="s">
        <v>113</v>
      </c>
      <c r="C617" s="255" t="s">
        <v>114</v>
      </c>
      <c r="D617" s="230"/>
      <c r="E617" s="231"/>
      <c r="F617" s="232"/>
      <c r="G617" s="232">
        <f>SUMIF(AG618:AG625,"&lt;&gt;NOR",G618:G625)</f>
        <v>0</v>
      </c>
      <c r="H617" s="232"/>
      <c r="I617" s="232">
        <f>SUM(I618:I625)</f>
        <v>0</v>
      </c>
      <c r="J617" s="232"/>
      <c r="K617" s="232">
        <f>SUM(K618:K625)</f>
        <v>0</v>
      </c>
      <c r="L617" s="232"/>
      <c r="M617" s="232">
        <f>SUM(M618:M625)</f>
        <v>0</v>
      </c>
      <c r="N617" s="231"/>
      <c r="O617" s="231">
        <f>SUM(O618:O625)</f>
        <v>0</v>
      </c>
      <c r="P617" s="231"/>
      <c r="Q617" s="231">
        <f>SUM(Q618:Q625)</f>
        <v>0</v>
      </c>
      <c r="R617" s="232"/>
      <c r="S617" s="232"/>
      <c r="T617" s="233"/>
      <c r="U617" s="227"/>
      <c r="V617" s="227">
        <f>SUM(V618:V625)</f>
        <v>215.29999999999998</v>
      </c>
      <c r="W617" s="227"/>
      <c r="X617" s="227"/>
      <c r="Y617" s="227"/>
      <c r="AG617" t="s">
        <v>148</v>
      </c>
    </row>
    <row r="618" spans="1:60" outlineLevel="1" x14ac:dyDescent="0.2">
      <c r="A618" s="235">
        <v>203</v>
      </c>
      <c r="B618" s="236" t="s">
        <v>873</v>
      </c>
      <c r="C618" s="256" t="s">
        <v>874</v>
      </c>
      <c r="D618" s="237" t="s">
        <v>151</v>
      </c>
      <c r="E618" s="238">
        <v>128</v>
      </c>
      <c r="F618" s="239"/>
      <c r="G618" s="240">
        <f>ROUND(E618*F618,2)</f>
        <v>0</v>
      </c>
      <c r="H618" s="239"/>
      <c r="I618" s="240">
        <f>ROUND(E618*H618,2)</f>
        <v>0</v>
      </c>
      <c r="J618" s="239"/>
      <c r="K618" s="240">
        <f>ROUND(E618*J618,2)</f>
        <v>0</v>
      </c>
      <c r="L618" s="240">
        <v>12</v>
      </c>
      <c r="M618" s="240">
        <f>G618*(1+L618/100)</f>
        <v>0</v>
      </c>
      <c r="N618" s="238">
        <v>0</v>
      </c>
      <c r="O618" s="238">
        <f>ROUND(E618*N618,2)</f>
        <v>0</v>
      </c>
      <c r="P618" s="238">
        <v>0</v>
      </c>
      <c r="Q618" s="238">
        <f>ROUND(E618*P618,2)</f>
        <v>0</v>
      </c>
      <c r="R618" s="240"/>
      <c r="S618" s="240" t="s">
        <v>153</v>
      </c>
      <c r="T618" s="241" t="s">
        <v>153</v>
      </c>
      <c r="U618" s="223">
        <v>0.14199999999999999</v>
      </c>
      <c r="V618" s="223">
        <f>ROUND(E618*U618,2)</f>
        <v>18.18</v>
      </c>
      <c r="W618" s="223"/>
      <c r="X618" s="223" t="s">
        <v>154</v>
      </c>
      <c r="Y618" s="223" t="s">
        <v>155</v>
      </c>
      <c r="Z618" s="212"/>
      <c r="AA618" s="212"/>
      <c r="AB618" s="212"/>
      <c r="AC618" s="212"/>
      <c r="AD618" s="212"/>
      <c r="AE618" s="212"/>
      <c r="AF618" s="212"/>
      <c r="AG618" s="212" t="s">
        <v>156</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2" x14ac:dyDescent="0.2">
      <c r="A619" s="219"/>
      <c r="B619" s="220"/>
      <c r="C619" s="258" t="s">
        <v>875</v>
      </c>
      <c r="D619" s="225"/>
      <c r="E619" s="226">
        <v>128</v>
      </c>
      <c r="F619" s="223"/>
      <c r="G619" s="223"/>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160</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35">
        <v>204</v>
      </c>
      <c r="B620" s="236" t="s">
        <v>876</v>
      </c>
      <c r="C620" s="256" t="s">
        <v>877</v>
      </c>
      <c r="D620" s="237" t="s">
        <v>255</v>
      </c>
      <c r="E620" s="238">
        <v>160</v>
      </c>
      <c r="F620" s="239"/>
      <c r="G620" s="240">
        <f>ROUND(E620*F620,2)</f>
        <v>0</v>
      </c>
      <c r="H620" s="239"/>
      <c r="I620" s="240">
        <f>ROUND(E620*H620,2)</f>
        <v>0</v>
      </c>
      <c r="J620" s="239"/>
      <c r="K620" s="240">
        <f>ROUND(E620*J620,2)</f>
        <v>0</v>
      </c>
      <c r="L620" s="240">
        <v>12</v>
      </c>
      <c r="M620" s="240">
        <f>G620*(1+L620/100)</f>
        <v>0</v>
      </c>
      <c r="N620" s="238">
        <v>0</v>
      </c>
      <c r="O620" s="238">
        <f>ROUND(E620*N620,2)</f>
        <v>0</v>
      </c>
      <c r="P620" s="238">
        <v>0</v>
      </c>
      <c r="Q620" s="238">
        <f>ROUND(E620*P620,2)</f>
        <v>0</v>
      </c>
      <c r="R620" s="240"/>
      <c r="S620" s="240" t="s">
        <v>153</v>
      </c>
      <c r="T620" s="241" t="s">
        <v>153</v>
      </c>
      <c r="U620" s="223">
        <v>0.93400000000000005</v>
      </c>
      <c r="V620" s="223">
        <f>ROUND(E620*U620,2)</f>
        <v>149.44</v>
      </c>
      <c r="W620" s="223"/>
      <c r="X620" s="223" t="s">
        <v>154</v>
      </c>
      <c r="Y620" s="223" t="s">
        <v>155</v>
      </c>
      <c r="Z620" s="212"/>
      <c r="AA620" s="212"/>
      <c r="AB620" s="212"/>
      <c r="AC620" s="212"/>
      <c r="AD620" s="212"/>
      <c r="AE620" s="212"/>
      <c r="AF620" s="212"/>
      <c r="AG620" s="212" t="s">
        <v>156</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2" x14ac:dyDescent="0.2">
      <c r="A621" s="219"/>
      <c r="B621" s="220"/>
      <c r="C621" s="258" t="s">
        <v>878</v>
      </c>
      <c r="D621" s="225"/>
      <c r="E621" s="226">
        <v>160</v>
      </c>
      <c r="F621" s="223"/>
      <c r="G621" s="223"/>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160</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35">
        <v>205</v>
      </c>
      <c r="B622" s="236" t="s">
        <v>879</v>
      </c>
      <c r="C622" s="256" t="s">
        <v>880</v>
      </c>
      <c r="D622" s="237" t="s">
        <v>255</v>
      </c>
      <c r="E622" s="238">
        <v>160</v>
      </c>
      <c r="F622" s="239"/>
      <c r="G622" s="240">
        <f>ROUND(E622*F622,2)</f>
        <v>0</v>
      </c>
      <c r="H622" s="239"/>
      <c r="I622" s="240">
        <f>ROUND(E622*H622,2)</f>
        <v>0</v>
      </c>
      <c r="J622" s="239"/>
      <c r="K622" s="240">
        <f>ROUND(E622*J622,2)</f>
        <v>0</v>
      </c>
      <c r="L622" s="240">
        <v>12</v>
      </c>
      <c r="M622" s="240">
        <f>G622*(1+L622/100)</f>
        <v>0</v>
      </c>
      <c r="N622" s="238">
        <v>0</v>
      </c>
      <c r="O622" s="238">
        <f>ROUND(E622*N622,2)</f>
        <v>0</v>
      </c>
      <c r="P622" s="238">
        <v>0</v>
      </c>
      <c r="Q622" s="238">
        <f>ROUND(E622*P622,2)</f>
        <v>0</v>
      </c>
      <c r="R622" s="240"/>
      <c r="S622" s="240" t="s">
        <v>153</v>
      </c>
      <c r="T622" s="241" t="s">
        <v>153</v>
      </c>
      <c r="U622" s="223">
        <v>0.254</v>
      </c>
      <c r="V622" s="223">
        <f>ROUND(E622*U622,2)</f>
        <v>40.64</v>
      </c>
      <c r="W622" s="223"/>
      <c r="X622" s="223" t="s">
        <v>154</v>
      </c>
      <c r="Y622" s="223" t="s">
        <v>155</v>
      </c>
      <c r="Z622" s="212"/>
      <c r="AA622" s="212"/>
      <c r="AB622" s="212"/>
      <c r="AC622" s="212"/>
      <c r="AD622" s="212"/>
      <c r="AE622" s="212"/>
      <c r="AF622" s="212"/>
      <c r="AG622" s="212" t="s">
        <v>156</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58" t="s">
        <v>881</v>
      </c>
      <c r="D623" s="225"/>
      <c r="E623" s="226">
        <v>160</v>
      </c>
      <c r="F623" s="223"/>
      <c r="G623" s="223"/>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160</v>
      </c>
      <c r="AH623" s="212">
        <v>5</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35">
        <v>206</v>
      </c>
      <c r="B624" s="236" t="s">
        <v>882</v>
      </c>
      <c r="C624" s="256" t="s">
        <v>883</v>
      </c>
      <c r="D624" s="237" t="s">
        <v>151</v>
      </c>
      <c r="E624" s="238">
        <v>128</v>
      </c>
      <c r="F624" s="239"/>
      <c r="G624" s="240">
        <f>ROUND(E624*F624,2)</f>
        <v>0</v>
      </c>
      <c r="H624" s="239"/>
      <c r="I624" s="240">
        <f>ROUND(E624*H624,2)</f>
        <v>0</v>
      </c>
      <c r="J624" s="239"/>
      <c r="K624" s="240">
        <f>ROUND(E624*J624,2)</f>
        <v>0</v>
      </c>
      <c r="L624" s="240">
        <v>12</v>
      </c>
      <c r="M624" s="240">
        <f>G624*(1+L624/100)</f>
        <v>0</v>
      </c>
      <c r="N624" s="238">
        <v>0</v>
      </c>
      <c r="O624" s="238">
        <f>ROUND(E624*N624,2)</f>
        <v>0</v>
      </c>
      <c r="P624" s="238">
        <v>0</v>
      </c>
      <c r="Q624" s="238">
        <f>ROUND(E624*P624,2)</f>
        <v>0</v>
      </c>
      <c r="R624" s="240"/>
      <c r="S624" s="240" t="s">
        <v>153</v>
      </c>
      <c r="T624" s="241" t="s">
        <v>153</v>
      </c>
      <c r="U624" s="223">
        <v>5.5E-2</v>
      </c>
      <c r="V624" s="223">
        <f>ROUND(E624*U624,2)</f>
        <v>7.04</v>
      </c>
      <c r="W624" s="223"/>
      <c r="X624" s="223" t="s">
        <v>154</v>
      </c>
      <c r="Y624" s="223" t="s">
        <v>155</v>
      </c>
      <c r="Z624" s="212"/>
      <c r="AA624" s="212"/>
      <c r="AB624" s="212"/>
      <c r="AC624" s="212"/>
      <c r="AD624" s="212"/>
      <c r="AE624" s="212"/>
      <c r="AF624" s="212"/>
      <c r="AG624" s="212" t="s">
        <v>156</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58" t="s">
        <v>884</v>
      </c>
      <c r="D625" s="225"/>
      <c r="E625" s="226">
        <v>128</v>
      </c>
      <c r="F625" s="223"/>
      <c r="G625" s="223"/>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160</v>
      </c>
      <c r="AH625" s="212">
        <v>5</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x14ac:dyDescent="0.2">
      <c r="A626" s="228" t="s">
        <v>147</v>
      </c>
      <c r="B626" s="229" t="s">
        <v>115</v>
      </c>
      <c r="C626" s="255" t="s">
        <v>116</v>
      </c>
      <c r="D626" s="230"/>
      <c r="E626" s="231"/>
      <c r="F626" s="232"/>
      <c r="G626" s="232">
        <f>SUMIF(AG627:AG645,"&lt;&gt;NOR",G627:G645)</f>
        <v>0</v>
      </c>
      <c r="H626" s="232"/>
      <c r="I626" s="232">
        <f>SUM(I627:I645)</f>
        <v>0</v>
      </c>
      <c r="J626" s="232"/>
      <c r="K626" s="232">
        <f>SUM(K627:K645)</f>
        <v>0</v>
      </c>
      <c r="L626" s="232"/>
      <c r="M626" s="232">
        <f>SUM(M627:M645)</f>
        <v>0</v>
      </c>
      <c r="N626" s="231"/>
      <c r="O626" s="231">
        <f>SUM(O627:O645)</f>
        <v>0</v>
      </c>
      <c r="P626" s="231"/>
      <c r="Q626" s="231">
        <f>SUM(Q627:Q645)</f>
        <v>0</v>
      </c>
      <c r="R626" s="232"/>
      <c r="S626" s="232"/>
      <c r="T626" s="233"/>
      <c r="U626" s="227"/>
      <c r="V626" s="227">
        <f>SUM(V627:V645)</f>
        <v>1039.8100000000002</v>
      </c>
      <c r="W626" s="227"/>
      <c r="X626" s="227"/>
      <c r="Y626" s="227"/>
      <c r="AG626" t="s">
        <v>148</v>
      </c>
    </row>
    <row r="627" spans="1:60" outlineLevel="1" x14ac:dyDescent="0.2">
      <c r="A627" s="235">
        <v>207</v>
      </c>
      <c r="B627" s="236" t="s">
        <v>885</v>
      </c>
      <c r="C627" s="256" t="s">
        <v>886</v>
      </c>
      <c r="D627" s="237" t="s">
        <v>528</v>
      </c>
      <c r="E627" s="238">
        <v>3.3674900000000001</v>
      </c>
      <c r="F627" s="239"/>
      <c r="G627" s="240">
        <f>ROUND(E627*F627,2)</f>
        <v>0</v>
      </c>
      <c r="H627" s="239"/>
      <c r="I627" s="240">
        <f>ROUND(E627*H627,2)</f>
        <v>0</v>
      </c>
      <c r="J627" s="239"/>
      <c r="K627" s="240">
        <f>ROUND(E627*J627,2)</f>
        <v>0</v>
      </c>
      <c r="L627" s="240">
        <v>12</v>
      </c>
      <c r="M627" s="240">
        <f>G627*(1+L627/100)</f>
        <v>0</v>
      </c>
      <c r="N627" s="238">
        <v>0</v>
      </c>
      <c r="O627" s="238">
        <f>ROUND(E627*N627,2)</f>
        <v>0</v>
      </c>
      <c r="P627" s="238">
        <v>0</v>
      </c>
      <c r="Q627" s="238">
        <f>ROUND(E627*P627,2)</f>
        <v>0</v>
      </c>
      <c r="R627" s="240" t="s">
        <v>483</v>
      </c>
      <c r="S627" s="240" t="s">
        <v>153</v>
      </c>
      <c r="T627" s="241" t="s">
        <v>153</v>
      </c>
      <c r="U627" s="223">
        <v>0</v>
      </c>
      <c r="V627" s="223">
        <f>ROUND(E627*U627,2)</f>
        <v>0</v>
      </c>
      <c r="W627" s="223"/>
      <c r="X627" s="223" t="s">
        <v>154</v>
      </c>
      <c r="Y627" s="223" t="s">
        <v>155</v>
      </c>
      <c r="Z627" s="212"/>
      <c r="AA627" s="212"/>
      <c r="AB627" s="212"/>
      <c r="AC627" s="212"/>
      <c r="AD627" s="212"/>
      <c r="AE627" s="212"/>
      <c r="AF627" s="212"/>
      <c r="AG627" s="212" t="s">
        <v>156</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ht="22.5" outlineLevel="2" x14ac:dyDescent="0.2">
      <c r="A628" s="219"/>
      <c r="B628" s="220"/>
      <c r="C628" s="261" t="s">
        <v>887</v>
      </c>
      <c r="D628" s="252"/>
      <c r="E628" s="252"/>
      <c r="F628" s="252"/>
      <c r="G628" s="252"/>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244</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43" t="str">
        <f>C628</f>
        <v>Pro vyjádření výnosu ve prospěch zhotovitele je nutné jednotkovou cenu uvést se záporným znaménkem. (Získaná částka ponižuje náklad stavby.)</v>
      </c>
      <c r="BB628" s="212"/>
      <c r="BC628" s="212"/>
      <c r="BD628" s="212"/>
      <c r="BE628" s="212"/>
      <c r="BF628" s="212"/>
      <c r="BG628" s="212"/>
      <c r="BH628" s="212"/>
    </row>
    <row r="629" spans="1:60" outlineLevel="2" x14ac:dyDescent="0.2">
      <c r="A629" s="219"/>
      <c r="B629" s="220"/>
      <c r="C629" s="258" t="s">
        <v>888</v>
      </c>
      <c r="D629" s="225"/>
      <c r="E629" s="226">
        <v>3.3674900000000001</v>
      </c>
      <c r="F629" s="223"/>
      <c r="G629" s="223"/>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160</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35">
        <v>208</v>
      </c>
      <c r="B630" s="236" t="s">
        <v>889</v>
      </c>
      <c r="C630" s="256" t="s">
        <v>890</v>
      </c>
      <c r="D630" s="237" t="s">
        <v>528</v>
      </c>
      <c r="E630" s="238">
        <v>82.729389999999995</v>
      </c>
      <c r="F630" s="239"/>
      <c r="G630" s="240">
        <f>ROUND(E630*F630,2)</f>
        <v>0</v>
      </c>
      <c r="H630" s="239"/>
      <c r="I630" s="240">
        <f>ROUND(E630*H630,2)</f>
        <v>0</v>
      </c>
      <c r="J630" s="239"/>
      <c r="K630" s="240">
        <f>ROUND(E630*J630,2)</f>
        <v>0</v>
      </c>
      <c r="L630" s="240">
        <v>12</v>
      </c>
      <c r="M630" s="240">
        <f>G630*(1+L630/100)</f>
        <v>0</v>
      </c>
      <c r="N630" s="238">
        <v>0</v>
      </c>
      <c r="O630" s="238">
        <f>ROUND(E630*N630,2)</f>
        <v>0</v>
      </c>
      <c r="P630" s="238">
        <v>0</v>
      </c>
      <c r="Q630" s="238">
        <f>ROUND(E630*P630,2)</f>
        <v>0</v>
      </c>
      <c r="R630" s="240" t="s">
        <v>483</v>
      </c>
      <c r="S630" s="240" t="s">
        <v>153</v>
      </c>
      <c r="T630" s="241" t="s">
        <v>153</v>
      </c>
      <c r="U630" s="223">
        <v>0</v>
      </c>
      <c r="V630" s="223">
        <f>ROUND(E630*U630,2)</f>
        <v>0</v>
      </c>
      <c r="W630" s="223"/>
      <c r="X630" s="223" t="s">
        <v>154</v>
      </c>
      <c r="Y630" s="223" t="s">
        <v>155</v>
      </c>
      <c r="Z630" s="212"/>
      <c r="AA630" s="212"/>
      <c r="AB630" s="212"/>
      <c r="AC630" s="212"/>
      <c r="AD630" s="212"/>
      <c r="AE630" s="212"/>
      <c r="AF630" s="212"/>
      <c r="AG630" s="212" t="s">
        <v>156</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58" t="s">
        <v>891</v>
      </c>
      <c r="D631" s="225"/>
      <c r="E631" s="226">
        <v>90.828940000000003</v>
      </c>
      <c r="F631" s="223"/>
      <c r="G631" s="223"/>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160</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8" t="s">
        <v>892</v>
      </c>
      <c r="D632" s="225"/>
      <c r="E632" s="226">
        <v>-0.27368999999999999</v>
      </c>
      <c r="F632" s="223"/>
      <c r="G632" s="223"/>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160</v>
      </c>
      <c r="AH632" s="212">
        <v>5</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8" t="s">
        <v>893</v>
      </c>
      <c r="D633" s="225"/>
      <c r="E633" s="226">
        <v>-4.4583700000000004</v>
      </c>
      <c r="F633" s="223"/>
      <c r="G633" s="223"/>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160</v>
      </c>
      <c r="AH633" s="212">
        <v>5</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8" t="s">
        <v>894</v>
      </c>
      <c r="D634" s="225"/>
      <c r="E634" s="226">
        <v>-3.3674900000000001</v>
      </c>
      <c r="F634" s="223"/>
      <c r="G634" s="223"/>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160</v>
      </c>
      <c r="AH634" s="212">
        <v>5</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35">
        <v>209</v>
      </c>
      <c r="B635" s="236" t="s">
        <v>895</v>
      </c>
      <c r="C635" s="256" t="s">
        <v>896</v>
      </c>
      <c r="D635" s="237" t="s">
        <v>528</v>
      </c>
      <c r="E635" s="238">
        <v>4.4583700000000004</v>
      </c>
      <c r="F635" s="239"/>
      <c r="G635" s="240">
        <f>ROUND(E635*F635,2)</f>
        <v>0</v>
      </c>
      <c r="H635" s="239"/>
      <c r="I635" s="240">
        <f>ROUND(E635*H635,2)</f>
        <v>0</v>
      </c>
      <c r="J635" s="239"/>
      <c r="K635" s="240">
        <f>ROUND(E635*J635,2)</f>
        <v>0</v>
      </c>
      <c r="L635" s="240">
        <v>12</v>
      </c>
      <c r="M635" s="240">
        <f>G635*(1+L635/100)</f>
        <v>0</v>
      </c>
      <c r="N635" s="238">
        <v>0</v>
      </c>
      <c r="O635" s="238">
        <f>ROUND(E635*N635,2)</f>
        <v>0</v>
      </c>
      <c r="P635" s="238">
        <v>0</v>
      </c>
      <c r="Q635" s="238">
        <f>ROUND(E635*P635,2)</f>
        <v>0</v>
      </c>
      <c r="R635" s="240" t="s">
        <v>483</v>
      </c>
      <c r="S635" s="240" t="s">
        <v>153</v>
      </c>
      <c r="T635" s="241" t="s">
        <v>153</v>
      </c>
      <c r="U635" s="223">
        <v>0</v>
      </c>
      <c r="V635" s="223">
        <f>ROUND(E635*U635,2)</f>
        <v>0</v>
      </c>
      <c r="W635" s="223"/>
      <c r="X635" s="223" t="s">
        <v>154</v>
      </c>
      <c r="Y635" s="223" t="s">
        <v>155</v>
      </c>
      <c r="Z635" s="212"/>
      <c r="AA635" s="212"/>
      <c r="AB635" s="212"/>
      <c r="AC635" s="212"/>
      <c r="AD635" s="212"/>
      <c r="AE635" s="212"/>
      <c r="AF635" s="212"/>
      <c r="AG635" s="212" t="s">
        <v>156</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2" x14ac:dyDescent="0.2">
      <c r="A636" s="219"/>
      <c r="B636" s="220"/>
      <c r="C636" s="258" t="s">
        <v>897</v>
      </c>
      <c r="D636" s="225"/>
      <c r="E636" s="226">
        <v>4.4583700000000004</v>
      </c>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160</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ht="22.5" outlineLevel="1" x14ac:dyDescent="0.2">
      <c r="A637" s="235">
        <v>210</v>
      </c>
      <c r="B637" s="236" t="s">
        <v>898</v>
      </c>
      <c r="C637" s="256" t="s">
        <v>899</v>
      </c>
      <c r="D637" s="237" t="s">
        <v>528</v>
      </c>
      <c r="E637" s="238">
        <v>0.27368999999999999</v>
      </c>
      <c r="F637" s="239"/>
      <c r="G637" s="240">
        <f>ROUND(E637*F637,2)</f>
        <v>0</v>
      </c>
      <c r="H637" s="239"/>
      <c r="I637" s="240">
        <f>ROUND(E637*H637,2)</f>
        <v>0</v>
      </c>
      <c r="J637" s="239"/>
      <c r="K637" s="240">
        <f>ROUND(E637*J637,2)</f>
        <v>0</v>
      </c>
      <c r="L637" s="240">
        <v>12</v>
      </c>
      <c r="M637" s="240">
        <f>G637*(1+L637/100)</f>
        <v>0</v>
      </c>
      <c r="N637" s="238">
        <v>0</v>
      </c>
      <c r="O637" s="238">
        <f>ROUND(E637*N637,2)</f>
        <v>0</v>
      </c>
      <c r="P637" s="238">
        <v>0</v>
      </c>
      <c r="Q637" s="238">
        <f>ROUND(E637*P637,2)</f>
        <v>0</v>
      </c>
      <c r="R637" s="240" t="s">
        <v>483</v>
      </c>
      <c r="S637" s="240" t="s">
        <v>153</v>
      </c>
      <c r="T637" s="241" t="s">
        <v>153</v>
      </c>
      <c r="U637" s="223">
        <v>0</v>
      </c>
      <c r="V637" s="223">
        <f>ROUND(E637*U637,2)</f>
        <v>0</v>
      </c>
      <c r="W637" s="223"/>
      <c r="X637" s="223" t="s">
        <v>154</v>
      </c>
      <c r="Y637" s="223" t="s">
        <v>155</v>
      </c>
      <c r="Z637" s="212"/>
      <c r="AA637" s="212"/>
      <c r="AB637" s="212"/>
      <c r="AC637" s="212"/>
      <c r="AD637" s="212"/>
      <c r="AE637" s="212"/>
      <c r="AF637" s="212"/>
      <c r="AG637" s="212" t="s">
        <v>156</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58" t="s">
        <v>900</v>
      </c>
      <c r="D638" s="225"/>
      <c r="E638" s="226">
        <v>0.27368999999999999</v>
      </c>
      <c r="F638" s="223"/>
      <c r="G638" s="223"/>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160</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ht="22.5" outlineLevel="1" x14ac:dyDescent="0.2">
      <c r="A639" s="244">
        <v>211</v>
      </c>
      <c r="B639" s="245" t="s">
        <v>901</v>
      </c>
      <c r="C639" s="259" t="s">
        <v>902</v>
      </c>
      <c r="D639" s="246" t="s">
        <v>528</v>
      </c>
      <c r="E639" s="247">
        <v>158.02689000000001</v>
      </c>
      <c r="F639" s="248"/>
      <c r="G639" s="249">
        <f>ROUND(E639*F639,2)</f>
        <v>0</v>
      </c>
      <c r="H639" s="248"/>
      <c r="I639" s="249">
        <f>ROUND(E639*H639,2)</f>
        <v>0</v>
      </c>
      <c r="J639" s="248"/>
      <c r="K639" s="249">
        <f>ROUND(E639*J639,2)</f>
        <v>0</v>
      </c>
      <c r="L639" s="249">
        <v>12</v>
      </c>
      <c r="M639" s="249">
        <f>G639*(1+L639/100)</f>
        <v>0</v>
      </c>
      <c r="N639" s="247">
        <v>0</v>
      </c>
      <c r="O639" s="247">
        <f>ROUND(E639*N639,2)</f>
        <v>0</v>
      </c>
      <c r="P639" s="247">
        <v>0</v>
      </c>
      <c r="Q639" s="247">
        <f>ROUND(E639*P639,2)</f>
        <v>0</v>
      </c>
      <c r="R639" s="249" t="s">
        <v>483</v>
      </c>
      <c r="S639" s="249" t="s">
        <v>153</v>
      </c>
      <c r="T639" s="250" t="s">
        <v>153</v>
      </c>
      <c r="U639" s="223">
        <v>0.93300000000000005</v>
      </c>
      <c r="V639" s="223">
        <f>ROUND(E639*U639,2)</f>
        <v>147.44</v>
      </c>
      <c r="W639" s="223"/>
      <c r="X639" s="223" t="s">
        <v>903</v>
      </c>
      <c r="Y639" s="223" t="s">
        <v>155</v>
      </c>
      <c r="Z639" s="212"/>
      <c r="AA639" s="212"/>
      <c r="AB639" s="212"/>
      <c r="AC639" s="212"/>
      <c r="AD639" s="212"/>
      <c r="AE639" s="212"/>
      <c r="AF639" s="212"/>
      <c r="AG639" s="212" t="s">
        <v>904</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44">
        <v>212</v>
      </c>
      <c r="B640" s="245" t="s">
        <v>905</v>
      </c>
      <c r="C640" s="259" t="s">
        <v>906</v>
      </c>
      <c r="D640" s="246" t="s">
        <v>528</v>
      </c>
      <c r="E640" s="247">
        <v>948.16133000000002</v>
      </c>
      <c r="F640" s="248"/>
      <c r="G640" s="249">
        <f>ROUND(E640*F640,2)</f>
        <v>0</v>
      </c>
      <c r="H640" s="248"/>
      <c r="I640" s="249">
        <f>ROUND(E640*H640,2)</f>
        <v>0</v>
      </c>
      <c r="J640" s="248"/>
      <c r="K640" s="249">
        <f>ROUND(E640*J640,2)</f>
        <v>0</v>
      </c>
      <c r="L640" s="249">
        <v>12</v>
      </c>
      <c r="M640" s="249">
        <f>G640*(1+L640/100)</f>
        <v>0</v>
      </c>
      <c r="N640" s="247">
        <v>0</v>
      </c>
      <c r="O640" s="247">
        <f>ROUND(E640*N640,2)</f>
        <v>0</v>
      </c>
      <c r="P640" s="247">
        <v>0</v>
      </c>
      <c r="Q640" s="247">
        <f>ROUND(E640*P640,2)</f>
        <v>0</v>
      </c>
      <c r="R640" s="249" t="s">
        <v>483</v>
      </c>
      <c r="S640" s="249" t="s">
        <v>153</v>
      </c>
      <c r="T640" s="250" t="s">
        <v>153</v>
      </c>
      <c r="U640" s="223">
        <v>0.65</v>
      </c>
      <c r="V640" s="223">
        <f>ROUND(E640*U640,2)</f>
        <v>616.29999999999995</v>
      </c>
      <c r="W640" s="223"/>
      <c r="X640" s="223" t="s">
        <v>903</v>
      </c>
      <c r="Y640" s="223" t="s">
        <v>155</v>
      </c>
      <c r="Z640" s="212"/>
      <c r="AA640" s="212"/>
      <c r="AB640" s="212"/>
      <c r="AC640" s="212"/>
      <c r="AD640" s="212"/>
      <c r="AE640" s="212"/>
      <c r="AF640" s="212"/>
      <c r="AG640" s="212" t="s">
        <v>904</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35">
        <v>213</v>
      </c>
      <c r="B641" s="236" t="s">
        <v>907</v>
      </c>
      <c r="C641" s="256" t="s">
        <v>908</v>
      </c>
      <c r="D641" s="237" t="s">
        <v>528</v>
      </c>
      <c r="E641" s="238">
        <v>158.02689000000001</v>
      </c>
      <c r="F641" s="239"/>
      <c r="G641" s="240">
        <f>ROUND(E641*F641,2)</f>
        <v>0</v>
      </c>
      <c r="H641" s="239"/>
      <c r="I641" s="240">
        <f>ROUND(E641*H641,2)</f>
        <v>0</v>
      </c>
      <c r="J641" s="239"/>
      <c r="K641" s="240">
        <f>ROUND(E641*J641,2)</f>
        <v>0</v>
      </c>
      <c r="L641" s="240">
        <v>12</v>
      </c>
      <c r="M641" s="240">
        <f>G641*(1+L641/100)</f>
        <v>0</v>
      </c>
      <c r="N641" s="238">
        <v>0</v>
      </c>
      <c r="O641" s="238">
        <f>ROUND(E641*N641,2)</f>
        <v>0</v>
      </c>
      <c r="P641" s="238">
        <v>0</v>
      </c>
      <c r="Q641" s="238">
        <f>ROUND(E641*P641,2)</f>
        <v>0</v>
      </c>
      <c r="R641" s="240" t="s">
        <v>483</v>
      </c>
      <c r="S641" s="240" t="s">
        <v>153</v>
      </c>
      <c r="T641" s="241" t="s">
        <v>153</v>
      </c>
      <c r="U641" s="223">
        <v>0.49</v>
      </c>
      <c r="V641" s="223">
        <f>ROUND(E641*U641,2)</f>
        <v>77.430000000000007</v>
      </c>
      <c r="W641" s="223"/>
      <c r="X641" s="223" t="s">
        <v>903</v>
      </c>
      <c r="Y641" s="223" t="s">
        <v>155</v>
      </c>
      <c r="Z641" s="212"/>
      <c r="AA641" s="212"/>
      <c r="AB641" s="212"/>
      <c r="AC641" s="212"/>
      <c r="AD641" s="212"/>
      <c r="AE641" s="212"/>
      <c r="AF641" s="212"/>
      <c r="AG641" s="212" t="s">
        <v>904</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2" x14ac:dyDescent="0.2">
      <c r="A642" s="219"/>
      <c r="B642" s="220"/>
      <c r="C642" s="261" t="s">
        <v>909</v>
      </c>
      <c r="D642" s="252"/>
      <c r="E642" s="252"/>
      <c r="F642" s="252"/>
      <c r="G642" s="252"/>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244</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44">
        <v>214</v>
      </c>
      <c r="B643" s="245" t="s">
        <v>910</v>
      </c>
      <c r="C643" s="259" t="s">
        <v>911</v>
      </c>
      <c r="D643" s="246" t="s">
        <v>528</v>
      </c>
      <c r="E643" s="247">
        <v>2370.4033300000001</v>
      </c>
      <c r="F643" s="248"/>
      <c r="G643" s="249">
        <f>ROUND(E643*F643,2)</f>
        <v>0</v>
      </c>
      <c r="H643" s="248"/>
      <c r="I643" s="249">
        <f>ROUND(E643*H643,2)</f>
        <v>0</v>
      </c>
      <c r="J643" s="248"/>
      <c r="K643" s="249">
        <f>ROUND(E643*J643,2)</f>
        <v>0</v>
      </c>
      <c r="L643" s="249">
        <v>12</v>
      </c>
      <c r="M643" s="249">
        <f>G643*(1+L643/100)</f>
        <v>0</v>
      </c>
      <c r="N643" s="247">
        <v>0</v>
      </c>
      <c r="O643" s="247">
        <f>ROUND(E643*N643,2)</f>
        <v>0</v>
      </c>
      <c r="P643" s="247">
        <v>0</v>
      </c>
      <c r="Q643" s="247">
        <f>ROUND(E643*P643,2)</f>
        <v>0</v>
      </c>
      <c r="R643" s="249" t="s">
        <v>483</v>
      </c>
      <c r="S643" s="249" t="s">
        <v>153</v>
      </c>
      <c r="T643" s="250" t="s">
        <v>153</v>
      </c>
      <c r="U643" s="223">
        <v>0</v>
      </c>
      <c r="V643" s="223">
        <f>ROUND(E643*U643,2)</f>
        <v>0</v>
      </c>
      <c r="W643" s="223"/>
      <c r="X643" s="223" t="s">
        <v>903</v>
      </c>
      <c r="Y643" s="223" t="s">
        <v>155</v>
      </c>
      <c r="Z643" s="212"/>
      <c r="AA643" s="212"/>
      <c r="AB643" s="212"/>
      <c r="AC643" s="212"/>
      <c r="AD643" s="212"/>
      <c r="AE643" s="212"/>
      <c r="AF643" s="212"/>
      <c r="AG643" s="212" t="s">
        <v>904</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44">
        <v>215</v>
      </c>
      <c r="B644" s="245" t="s">
        <v>912</v>
      </c>
      <c r="C644" s="259" t="s">
        <v>913</v>
      </c>
      <c r="D644" s="246" t="s">
        <v>528</v>
      </c>
      <c r="E644" s="247">
        <v>158.02689000000001</v>
      </c>
      <c r="F644" s="248"/>
      <c r="G644" s="249">
        <f>ROUND(E644*F644,2)</f>
        <v>0</v>
      </c>
      <c r="H644" s="248"/>
      <c r="I644" s="249">
        <f>ROUND(E644*H644,2)</f>
        <v>0</v>
      </c>
      <c r="J644" s="248"/>
      <c r="K644" s="249">
        <f>ROUND(E644*J644,2)</f>
        <v>0</v>
      </c>
      <c r="L644" s="249">
        <v>12</v>
      </c>
      <c r="M644" s="249">
        <f>G644*(1+L644/100)</f>
        <v>0</v>
      </c>
      <c r="N644" s="247">
        <v>0</v>
      </c>
      <c r="O644" s="247">
        <f>ROUND(E644*N644,2)</f>
        <v>0</v>
      </c>
      <c r="P644" s="247">
        <v>0</v>
      </c>
      <c r="Q644" s="247">
        <f>ROUND(E644*P644,2)</f>
        <v>0</v>
      </c>
      <c r="R644" s="249" t="s">
        <v>483</v>
      </c>
      <c r="S644" s="249" t="s">
        <v>153</v>
      </c>
      <c r="T644" s="250" t="s">
        <v>153</v>
      </c>
      <c r="U644" s="223">
        <v>0.94199999999999995</v>
      </c>
      <c r="V644" s="223">
        <f>ROUND(E644*U644,2)</f>
        <v>148.86000000000001</v>
      </c>
      <c r="W644" s="223"/>
      <c r="X644" s="223" t="s">
        <v>903</v>
      </c>
      <c r="Y644" s="223" t="s">
        <v>155</v>
      </c>
      <c r="Z644" s="212"/>
      <c r="AA644" s="212"/>
      <c r="AB644" s="212"/>
      <c r="AC644" s="212"/>
      <c r="AD644" s="212"/>
      <c r="AE644" s="212"/>
      <c r="AF644" s="212"/>
      <c r="AG644" s="212" t="s">
        <v>904</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ht="22.5" outlineLevel="1" x14ac:dyDescent="0.2">
      <c r="A645" s="244">
        <v>216</v>
      </c>
      <c r="B645" s="245" t="s">
        <v>914</v>
      </c>
      <c r="C645" s="259" t="s">
        <v>915</v>
      </c>
      <c r="D645" s="246" t="s">
        <v>528</v>
      </c>
      <c r="E645" s="247">
        <v>474.08067</v>
      </c>
      <c r="F645" s="248"/>
      <c r="G645" s="249">
        <f>ROUND(E645*F645,2)</f>
        <v>0</v>
      </c>
      <c r="H645" s="248"/>
      <c r="I645" s="249">
        <f>ROUND(E645*H645,2)</f>
        <v>0</v>
      </c>
      <c r="J645" s="248"/>
      <c r="K645" s="249">
        <f>ROUND(E645*J645,2)</f>
        <v>0</v>
      </c>
      <c r="L645" s="249">
        <v>12</v>
      </c>
      <c r="M645" s="249">
        <f>G645*(1+L645/100)</f>
        <v>0</v>
      </c>
      <c r="N645" s="247">
        <v>0</v>
      </c>
      <c r="O645" s="247">
        <f>ROUND(E645*N645,2)</f>
        <v>0</v>
      </c>
      <c r="P645" s="247">
        <v>0</v>
      </c>
      <c r="Q645" s="247">
        <f>ROUND(E645*P645,2)</f>
        <v>0</v>
      </c>
      <c r="R645" s="249" t="s">
        <v>483</v>
      </c>
      <c r="S645" s="249" t="s">
        <v>153</v>
      </c>
      <c r="T645" s="250" t="s">
        <v>153</v>
      </c>
      <c r="U645" s="223">
        <v>0.105</v>
      </c>
      <c r="V645" s="223">
        <f>ROUND(E645*U645,2)</f>
        <v>49.78</v>
      </c>
      <c r="W645" s="223"/>
      <c r="X645" s="223" t="s">
        <v>903</v>
      </c>
      <c r="Y645" s="223" t="s">
        <v>155</v>
      </c>
      <c r="Z645" s="212"/>
      <c r="AA645" s="212"/>
      <c r="AB645" s="212"/>
      <c r="AC645" s="212"/>
      <c r="AD645" s="212"/>
      <c r="AE645" s="212"/>
      <c r="AF645" s="212"/>
      <c r="AG645" s="212" t="s">
        <v>904</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x14ac:dyDescent="0.2">
      <c r="A646" s="228" t="s">
        <v>147</v>
      </c>
      <c r="B646" s="229" t="s">
        <v>118</v>
      </c>
      <c r="C646" s="255" t="s">
        <v>27</v>
      </c>
      <c r="D646" s="230"/>
      <c r="E646" s="231"/>
      <c r="F646" s="232"/>
      <c r="G646" s="232">
        <f>SUMIF(AG647:AG648,"&lt;&gt;NOR",G647:G648)</f>
        <v>0</v>
      </c>
      <c r="H646" s="232"/>
      <c r="I646" s="232">
        <f>SUM(I647:I648)</f>
        <v>0</v>
      </c>
      <c r="J646" s="232"/>
      <c r="K646" s="232">
        <f>SUM(K647:K648)</f>
        <v>0</v>
      </c>
      <c r="L646" s="232"/>
      <c r="M646" s="232">
        <f>SUM(M647:M648)</f>
        <v>0</v>
      </c>
      <c r="N646" s="231"/>
      <c r="O646" s="231">
        <f>SUM(O647:O648)</f>
        <v>0</v>
      </c>
      <c r="P646" s="231"/>
      <c r="Q646" s="231">
        <f>SUM(Q647:Q648)</f>
        <v>0</v>
      </c>
      <c r="R646" s="232"/>
      <c r="S646" s="232"/>
      <c r="T646" s="233"/>
      <c r="U646" s="227"/>
      <c r="V646" s="227">
        <f>SUM(V647:V648)</f>
        <v>0</v>
      </c>
      <c r="W646" s="227"/>
      <c r="X646" s="227"/>
      <c r="Y646" s="227"/>
      <c r="AG646" t="s">
        <v>148</v>
      </c>
    </row>
    <row r="647" spans="1:60" outlineLevel="1" x14ac:dyDescent="0.2">
      <c r="A647" s="235">
        <v>217</v>
      </c>
      <c r="B647" s="236" t="s">
        <v>916</v>
      </c>
      <c r="C647" s="256" t="s">
        <v>917</v>
      </c>
      <c r="D647" s="237" t="s">
        <v>918</v>
      </c>
      <c r="E647" s="238">
        <v>1</v>
      </c>
      <c r="F647" s="239"/>
      <c r="G647" s="240">
        <f>ROUND(E647*F647,2)</f>
        <v>0</v>
      </c>
      <c r="H647" s="239"/>
      <c r="I647" s="240">
        <f>ROUND(E647*H647,2)</f>
        <v>0</v>
      </c>
      <c r="J647" s="239"/>
      <c r="K647" s="240">
        <f>ROUND(E647*J647,2)</f>
        <v>0</v>
      </c>
      <c r="L647" s="240">
        <v>12</v>
      </c>
      <c r="M647" s="240">
        <f>G647*(1+L647/100)</f>
        <v>0</v>
      </c>
      <c r="N647" s="238">
        <v>0</v>
      </c>
      <c r="O647" s="238">
        <f>ROUND(E647*N647,2)</f>
        <v>0</v>
      </c>
      <c r="P647" s="238">
        <v>0</v>
      </c>
      <c r="Q647" s="238">
        <f>ROUND(E647*P647,2)</f>
        <v>0</v>
      </c>
      <c r="R647" s="240"/>
      <c r="S647" s="240" t="s">
        <v>153</v>
      </c>
      <c r="T647" s="241" t="s">
        <v>225</v>
      </c>
      <c r="U647" s="223">
        <v>0</v>
      </c>
      <c r="V647" s="223">
        <f>ROUND(E647*U647,2)</f>
        <v>0</v>
      </c>
      <c r="W647" s="223"/>
      <c r="X647" s="223" t="s">
        <v>919</v>
      </c>
      <c r="Y647" s="223" t="s">
        <v>155</v>
      </c>
      <c r="Z647" s="212"/>
      <c r="AA647" s="212"/>
      <c r="AB647" s="212"/>
      <c r="AC647" s="212"/>
      <c r="AD647" s="212"/>
      <c r="AE647" s="212"/>
      <c r="AF647" s="212"/>
      <c r="AG647" s="212" t="s">
        <v>920</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2" x14ac:dyDescent="0.2">
      <c r="A648" s="219"/>
      <c r="B648" s="220"/>
      <c r="C648" s="261" t="s">
        <v>921</v>
      </c>
      <c r="D648" s="252"/>
      <c r="E648" s="252"/>
      <c r="F648" s="252"/>
      <c r="G648" s="252"/>
      <c r="H648" s="223"/>
      <c r="I648" s="223"/>
      <c r="J648" s="223"/>
      <c r="K648" s="223"/>
      <c r="L648" s="223"/>
      <c r="M648" s="223"/>
      <c r="N648" s="222"/>
      <c r="O648" s="222"/>
      <c r="P648" s="222"/>
      <c r="Q648" s="222"/>
      <c r="R648" s="223"/>
      <c r="S648" s="223"/>
      <c r="T648" s="223"/>
      <c r="U648" s="223"/>
      <c r="V648" s="223"/>
      <c r="W648" s="223"/>
      <c r="X648" s="223"/>
      <c r="Y648" s="223"/>
      <c r="Z648" s="212"/>
      <c r="AA648" s="212"/>
      <c r="AB648" s="212"/>
      <c r="AC648" s="212"/>
      <c r="AD648" s="212"/>
      <c r="AE648" s="212"/>
      <c r="AF648" s="212"/>
      <c r="AG648" s="212" t="s">
        <v>244</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x14ac:dyDescent="0.2">
      <c r="A649" s="228" t="s">
        <v>147</v>
      </c>
      <c r="B649" s="229" t="s">
        <v>119</v>
      </c>
      <c r="C649" s="255" t="s">
        <v>28</v>
      </c>
      <c r="D649" s="230"/>
      <c r="E649" s="231"/>
      <c r="F649" s="232"/>
      <c r="G649" s="232">
        <f>SUMIF(AG650:AG663,"&lt;&gt;NOR",G650:G663)</f>
        <v>0</v>
      </c>
      <c r="H649" s="232"/>
      <c r="I649" s="232">
        <f>SUM(I650:I663)</f>
        <v>0</v>
      </c>
      <c r="J649" s="232"/>
      <c r="K649" s="232">
        <f>SUM(K650:K663)</f>
        <v>0</v>
      </c>
      <c r="L649" s="232"/>
      <c r="M649" s="232">
        <f>SUM(M650:M663)</f>
        <v>0</v>
      </c>
      <c r="N649" s="231"/>
      <c r="O649" s="231">
        <f>SUM(O650:O663)</f>
        <v>0</v>
      </c>
      <c r="P649" s="231"/>
      <c r="Q649" s="231">
        <f>SUM(Q650:Q663)</f>
        <v>0</v>
      </c>
      <c r="R649" s="232"/>
      <c r="S649" s="232"/>
      <c r="T649" s="233"/>
      <c r="U649" s="227"/>
      <c r="V649" s="227">
        <f>SUM(V650:V663)</f>
        <v>0</v>
      </c>
      <c r="W649" s="227"/>
      <c r="X649" s="227"/>
      <c r="Y649" s="227"/>
      <c r="AG649" t="s">
        <v>148</v>
      </c>
    </row>
    <row r="650" spans="1:60" outlineLevel="1" x14ac:dyDescent="0.2">
      <c r="A650" s="235">
        <v>218</v>
      </c>
      <c r="B650" s="236" t="s">
        <v>922</v>
      </c>
      <c r="C650" s="256" t="s">
        <v>923</v>
      </c>
      <c r="D650" s="237" t="s">
        <v>918</v>
      </c>
      <c r="E650" s="238">
        <v>1</v>
      </c>
      <c r="F650" s="239"/>
      <c r="G650" s="240">
        <f>ROUND(E650*F650,2)</f>
        <v>0</v>
      </c>
      <c r="H650" s="239"/>
      <c r="I650" s="240">
        <f>ROUND(E650*H650,2)</f>
        <v>0</v>
      </c>
      <c r="J650" s="239"/>
      <c r="K650" s="240">
        <f>ROUND(E650*J650,2)</f>
        <v>0</v>
      </c>
      <c r="L650" s="240">
        <v>12</v>
      </c>
      <c r="M650" s="240">
        <f>G650*(1+L650/100)</f>
        <v>0</v>
      </c>
      <c r="N650" s="238">
        <v>0</v>
      </c>
      <c r="O650" s="238">
        <f>ROUND(E650*N650,2)</f>
        <v>0</v>
      </c>
      <c r="P650" s="238">
        <v>0</v>
      </c>
      <c r="Q650" s="238">
        <f>ROUND(E650*P650,2)</f>
        <v>0</v>
      </c>
      <c r="R650" s="240"/>
      <c r="S650" s="240" t="s">
        <v>153</v>
      </c>
      <c r="T650" s="241" t="s">
        <v>225</v>
      </c>
      <c r="U650" s="223">
        <v>0</v>
      </c>
      <c r="V650" s="223">
        <f>ROUND(E650*U650,2)</f>
        <v>0</v>
      </c>
      <c r="W650" s="223"/>
      <c r="X650" s="223" t="s">
        <v>919</v>
      </c>
      <c r="Y650" s="223" t="s">
        <v>155</v>
      </c>
      <c r="Z650" s="212"/>
      <c r="AA650" s="212"/>
      <c r="AB650" s="212"/>
      <c r="AC650" s="212"/>
      <c r="AD650" s="212"/>
      <c r="AE650" s="212"/>
      <c r="AF650" s="212"/>
      <c r="AG650" s="212" t="s">
        <v>920</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2" x14ac:dyDescent="0.2">
      <c r="A651" s="219"/>
      <c r="B651" s="220"/>
      <c r="C651" s="261" t="s">
        <v>924</v>
      </c>
      <c r="D651" s="252"/>
      <c r="E651" s="252"/>
      <c r="F651" s="252"/>
      <c r="G651" s="252"/>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244</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35">
        <v>219</v>
      </c>
      <c r="B652" s="236" t="s">
        <v>925</v>
      </c>
      <c r="C652" s="256" t="s">
        <v>926</v>
      </c>
      <c r="D652" s="237" t="s">
        <v>918</v>
      </c>
      <c r="E652" s="238">
        <v>1</v>
      </c>
      <c r="F652" s="239"/>
      <c r="G652" s="240">
        <f>ROUND(E652*F652,2)</f>
        <v>0</v>
      </c>
      <c r="H652" s="239"/>
      <c r="I652" s="240">
        <f>ROUND(E652*H652,2)</f>
        <v>0</v>
      </c>
      <c r="J652" s="239"/>
      <c r="K652" s="240">
        <f>ROUND(E652*J652,2)</f>
        <v>0</v>
      </c>
      <c r="L652" s="240">
        <v>12</v>
      </c>
      <c r="M652" s="240">
        <f>G652*(1+L652/100)</f>
        <v>0</v>
      </c>
      <c r="N652" s="238">
        <v>0</v>
      </c>
      <c r="O652" s="238">
        <f>ROUND(E652*N652,2)</f>
        <v>0</v>
      </c>
      <c r="P652" s="238">
        <v>0</v>
      </c>
      <c r="Q652" s="238">
        <f>ROUND(E652*P652,2)</f>
        <v>0</v>
      </c>
      <c r="R652" s="240"/>
      <c r="S652" s="240" t="s">
        <v>153</v>
      </c>
      <c r="T652" s="241" t="s">
        <v>225</v>
      </c>
      <c r="U652" s="223">
        <v>0</v>
      </c>
      <c r="V652" s="223">
        <f>ROUND(E652*U652,2)</f>
        <v>0</v>
      </c>
      <c r="W652" s="223"/>
      <c r="X652" s="223" t="s">
        <v>919</v>
      </c>
      <c r="Y652" s="223" t="s">
        <v>155</v>
      </c>
      <c r="Z652" s="212"/>
      <c r="AA652" s="212"/>
      <c r="AB652" s="212"/>
      <c r="AC652" s="212"/>
      <c r="AD652" s="212"/>
      <c r="AE652" s="212"/>
      <c r="AF652" s="212"/>
      <c r="AG652" s="212" t="s">
        <v>927</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61" t="s">
        <v>928</v>
      </c>
      <c r="D653" s="252"/>
      <c r="E653" s="252"/>
      <c r="F653" s="252"/>
      <c r="G653" s="252"/>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244</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35">
        <v>220</v>
      </c>
      <c r="B654" s="236" t="s">
        <v>929</v>
      </c>
      <c r="C654" s="256" t="s">
        <v>930</v>
      </c>
      <c r="D654" s="237" t="s">
        <v>918</v>
      </c>
      <c r="E654" s="238">
        <v>1</v>
      </c>
      <c r="F654" s="239"/>
      <c r="G654" s="240">
        <f>ROUND(E654*F654,2)</f>
        <v>0</v>
      </c>
      <c r="H654" s="239"/>
      <c r="I654" s="240">
        <f>ROUND(E654*H654,2)</f>
        <v>0</v>
      </c>
      <c r="J654" s="239"/>
      <c r="K654" s="240">
        <f>ROUND(E654*J654,2)</f>
        <v>0</v>
      </c>
      <c r="L654" s="240">
        <v>12</v>
      </c>
      <c r="M654" s="240">
        <f>G654*(1+L654/100)</f>
        <v>0</v>
      </c>
      <c r="N654" s="238">
        <v>0</v>
      </c>
      <c r="O654" s="238">
        <f>ROUND(E654*N654,2)</f>
        <v>0</v>
      </c>
      <c r="P654" s="238">
        <v>0</v>
      </c>
      <c r="Q654" s="238">
        <f>ROUND(E654*P654,2)</f>
        <v>0</v>
      </c>
      <c r="R654" s="240"/>
      <c r="S654" s="240" t="s">
        <v>153</v>
      </c>
      <c r="T654" s="241" t="s">
        <v>225</v>
      </c>
      <c r="U654" s="223">
        <v>0</v>
      </c>
      <c r="V654" s="223">
        <f>ROUND(E654*U654,2)</f>
        <v>0</v>
      </c>
      <c r="W654" s="223"/>
      <c r="X654" s="223" t="s">
        <v>919</v>
      </c>
      <c r="Y654" s="223" t="s">
        <v>155</v>
      </c>
      <c r="Z654" s="212"/>
      <c r="AA654" s="212"/>
      <c r="AB654" s="212"/>
      <c r="AC654" s="212"/>
      <c r="AD654" s="212"/>
      <c r="AE654" s="212"/>
      <c r="AF654" s="212"/>
      <c r="AG654" s="212" t="s">
        <v>931</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ht="22.5" outlineLevel="2" x14ac:dyDescent="0.2">
      <c r="A655" s="219"/>
      <c r="B655" s="220"/>
      <c r="C655" s="261" t="s">
        <v>932</v>
      </c>
      <c r="D655" s="252"/>
      <c r="E655" s="252"/>
      <c r="F655" s="252"/>
      <c r="G655" s="252"/>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244</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43" t="str">
        <f>C655</f>
        <v>Náklady a poplatky spojené s užíváním veřejných ploch a prostranství, pokud jsou stavebními pracemi nebo souvisejícími činnostmi dotčeny, a to včetně užívání ploch v souvislosti s uložením stavebního materiálu nebo stavebního odpadu.</v>
      </c>
      <c r="BB655" s="212"/>
      <c r="BC655" s="212"/>
      <c r="BD655" s="212"/>
      <c r="BE655" s="212"/>
      <c r="BF655" s="212"/>
      <c r="BG655" s="212"/>
      <c r="BH655" s="212"/>
    </row>
    <row r="656" spans="1:60" outlineLevel="1" x14ac:dyDescent="0.2">
      <c r="A656" s="235">
        <v>221</v>
      </c>
      <c r="B656" s="236" t="s">
        <v>933</v>
      </c>
      <c r="C656" s="256" t="s">
        <v>934</v>
      </c>
      <c r="D656" s="237" t="s">
        <v>918</v>
      </c>
      <c r="E656" s="238">
        <v>1</v>
      </c>
      <c r="F656" s="239"/>
      <c r="G656" s="240">
        <f>ROUND(E656*F656,2)</f>
        <v>0</v>
      </c>
      <c r="H656" s="239"/>
      <c r="I656" s="240">
        <f>ROUND(E656*H656,2)</f>
        <v>0</v>
      </c>
      <c r="J656" s="239"/>
      <c r="K656" s="240">
        <f>ROUND(E656*J656,2)</f>
        <v>0</v>
      </c>
      <c r="L656" s="240">
        <v>12</v>
      </c>
      <c r="M656" s="240">
        <f>G656*(1+L656/100)</f>
        <v>0</v>
      </c>
      <c r="N656" s="238">
        <v>0</v>
      </c>
      <c r="O656" s="238">
        <f>ROUND(E656*N656,2)</f>
        <v>0</v>
      </c>
      <c r="P656" s="238">
        <v>0</v>
      </c>
      <c r="Q656" s="238">
        <f>ROUND(E656*P656,2)</f>
        <v>0</v>
      </c>
      <c r="R656" s="240"/>
      <c r="S656" s="240" t="s">
        <v>153</v>
      </c>
      <c r="T656" s="241" t="s">
        <v>225</v>
      </c>
      <c r="U656" s="223">
        <v>0</v>
      </c>
      <c r="V656" s="223">
        <f>ROUND(E656*U656,2)</f>
        <v>0</v>
      </c>
      <c r="W656" s="223"/>
      <c r="X656" s="223" t="s">
        <v>919</v>
      </c>
      <c r="Y656" s="223" t="s">
        <v>155</v>
      </c>
      <c r="Z656" s="212"/>
      <c r="AA656" s="212"/>
      <c r="AB656" s="212"/>
      <c r="AC656" s="212"/>
      <c r="AD656" s="212"/>
      <c r="AE656" s="212"/>
      <c r="AF656" s="212"/>
      <c r="AG656" s="212" t="s">
        <v>927</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61" t="s">
        <v>935</v>
      </c>
      <c r="D657" s="252"/>
      <c r="E657" s="252"/>
      <c r="F657" s="252"/>
      <c r="G657" s="252"/>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244</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43" t="str">
        <f>C657</f>
        <v>Náklady zhotovitele, které vzniknou v souvislosti s povinnostmi zhotovitele při předání a převzetí díla.</v>
      </c>
      <c r="BB657" s="212"/>
      <c r="BC657" s="212"/>
      <c r="BD657" s="212"/>
      <c r="BE657" s="212"/>
      <c r="BF657" s="212"/>
      <c r="BG657" s="212"/>
      <c r="BH657" s="212"/>
    </row>
    <row r="658" spans="1:60" outlineLevel="1" x14ac:dyDescent="0.2">
      <c r="A658" s="235">
        <v>222</v>
      </c>
      <c r="B658" s="236" t="s">
        <v>936</v>
      </c>
      <c r="C658" s="256" t="s">
        <v>937</v>
      </c>
      <c r="D658" s="237" t="s">
        <v>918</v>
      </c>
      <c r="E658" s="238">
        <v>1</v>
      </c>
      <c r="F658" s="239"/>
      <c r="G658" s="240">
        <f>ROUND(E658*F658,2)</f>
        <v>0</v>
      </c>
      <c r="H658" s="239"/>
      <c r="I658" s="240">
        <f>ROUND(E658*H658,2)</f>
        <v>0</v>
      </c>
      <c r="J658" s="239"/>
      <c r="K658" s="240">
        <f>ROUND(E658*J658,2)</f>
        <v>0</v>
      </c>
      <c r="L658" s="240">
        <v>12</v>
      </c>
      <c r="M658" s="240">
        <f>G658*(1+L658/100)</f>
        <v>0</v>
      </c>
      <c r="N658" s="238">
        <v>0</v>
      </c>
      <c r="O658" s="238">
        <f>ROUND(E658*N658,2)</f>
        <v>0</v>
      </c>
      <c r="P658" s="238">
        <v>0</v>
      </c>
      <c r="Q658" s="238">
        <f>ROUND(E658*P658,2)</f>
        <v>0</v>
      </c>
      <c r="R658" s="240"/>
      <c r="S658" s="240" t="s">
        <v>153</v>
      </c>
      <c r="T658" s="241" t="s">
        <v>225</v>
      </c>
      <c r="U658" s="223">
        <v>0</v>
      </c>
      <c r="V658" s="223">
        <f>ROUND(E658*U658,2)</f>
        <v>0</v>
      </c>
      <c r="W658" s="223"/>
      <c r="X658" s="223" t="s">
        <v>919</v>
      </c>
      <c r="Y658" s="223" t="s">
        <v>155</v>
      </c>
      <c r="Z658" s="212"/>
      <c r="AA658" s="212"/>
      <c r="AB658" s="212"/>
      <c r="AC658" s="212"/>
      <c r="AD658" s="212"/>
      <c r="AE658" s="212"/>
      <c r="AF658" s="212"/>
      <c r="AG658" s="212" t="s">
        <v>927</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2" x14ac:dyDescent="0.2">
      <c r="A659" s="219"/>
      <c r="B659" s="220"/>
      <c r="C659" s="261" t="s">
        <v>938</v>
      </c>
      <c r="D659" s="252"/>
      <c r="E659" s="252"/>
      <c r="F659" s="252"/>
      <c r="G659" s="252"/>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244</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43" t="str">
        <f>C659</f>
        <v>Náklady na vyhotovení dokumentace skutečného provedení stavby a její předání objednateli v požadované formě a požadovaném počtu.</v>
      </c>
      <c r="BB659" s="212"/>
      <c r="BC659" s="212"/>
      <c r="BD659" s="212"/>
      <c r="BE659" s="212"/>
      <c r="BF659" s="212"/>
      <c r="BG659" s="212"/>
      <c r="BH659" s="212"/>
    </row>
    <row r="660" spans="1:60" ht="22.5" outlineLevel="1" x14ac:dyDescent="0.2">
      <c r="A660" s="244">
        <v>223</v>
      </c>
      <c r="B660" s="245" t="s">
        <v>939</v>
      </c>
      <c r="C660" s="259" t="s">
        <v>940</v>
      </c>
      <c r="D660" s="246" t="s">
        <v>918</v>
      </c>
      <c r="E660" s="247">
        <v>1</v>
      </c>
      <c r="F660" s="248"/>
      <c r="G660" s="249">
        <f>ROUND(E660*F660,2)</f>
        <v>0</v>
      </c>
      <c r="H660" s="248"/>
      <c r="I660" s="249">
        <f>ROUND(E660*H660,2)</f>
        <v>0</v>
      </c>
      <c r="J660" s="248"/>
      <c r="K660" s="249">
        <f>ROUND(E660*J660,2)</f>
        <v>0</v>
      </c>
      <c r="L660" s="249">
        <v>12</v>
      </c>
      <c r="M660" s="249">
        <f>G660*(1+L660/100)</f>
        <v>0</v>
      </c>
      <c r="N660" s="247">
        <v>0</v>
      </c>
      <c r="O660" s="247">
        <f>ROUND(E660*N660,2)</f>
        <v>0</v>
      </c>
      <c r="P660" s="247">
        <v>0</v>
      </c>
      <c r="Q660" s="247">
        <f>ROUND(E660*P660,2)</f>
        <v>0</v>
      </c>
      <c r="R660" s="249"/>
      <c r="S660" s="249" t="s">
        <v>224</v>
      </c>
      <c r="T660" s="250" t="s">
        <v>225</v>
      </c>
      <c r="U660" s="223">
        <v>0</v>
      </c>
      <c r="V660" s="223">
        <f>ROUND(E660*U660,2)</f>
        <v>0</v>
      </c>
      <c r="W660" s="223"/>
      <c r="X660" s="223" t="s">
        <v>919</v>
      </c>
      <c r="Y660" s="223" t="s">
        <v>155</v>
      </c>
      <c r="Z660" s="212"/>
      <c r="AA660" s="212"/>
      <c r="AB660" s="212"/>
      <c r="AC660" s="212"/>
      <c r="AD660" s="212"/>
      <c r="AE660" s="212"/>
      <c r="AF660" s="212"/>
      <c r="AG660" s="212" t="s">
        <v>931</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44">
        <v>224</v>
      </c>
      <c r="B661" s="245" t="s">
        <v>941</v>
      </c>
      <c r="C661" s="259" t="s">
        <v>942</v>
      </c>
      <c r="D661" s="246" t="s">
        <v>918</v>
      </c>
      <c r="E661" s="247">
        <v>1</v>
      </c>
      <c r="F661" s="248"/>
      <c r="G661" s="249">
        <f>ROUND(E661*F661,2)</f>
        <v>0</v>
      </c>
      <c r="H661" s="248"/>
      <c r="I661" s="249">
        <f>ROUND(E661*H661,2)</f>
        <v>0</v>
      </c>
      <c r="J661" s="248"/>
      <c r="K661" s="249">
        <f>ROUND(E661*J661,2)</f>
        <v>0</v>
      </c>
      <c r="L661" s="249">
        <v>12</v>
      </c>
      <c r="M661" s="249">
        <f>G661*(1+L661/100)</f>
        <v>0</v>
      </c>
      <c r="N661" s="247">
        <v>0</v>
      </c>
      <c r="O661" s="247">
        <f>ROUND(E661*N661,2)</f>
        <v>0</v>
      </c>
      <c r="P661" s="247">
        <v>0</v>
      </c>
      <c r="Q661" s="247">
        <f>ROUND(E661*P661,2)</f>
        <v>0</v>
      </c>
      <c r="R661" s="249"/>
      <c r="S661" s="249" t="s">
        <v>224</v>
      </c>
      <c r="T661" s="250" t="s">
        <v>225</v>
      </c>
      <c r="U661" s="223">
        <v>0</v>
      </c>
      <c r="V661" s="223">
        <f>ROUND(E661*U661,2)</f>
        <v>0</v>
      </c>
      <c r="W661" s="223"/>
      <c r="X661" s="223" t="s">
        <v>919</v>
      </c>
      <c r="Y661" s="223" t="s">
        <v>155</v>
      </c>
      <c r="Z661" s="212"/>
      <c r="AA661" s="212"/>
      <c r="AB661" s="212"/>
      <c r="AC661" s="212"/>
      <c r="AD661" s="212"/>
      <c r="AE661" s="212"/>
      <c r="AF661" s="212"/>
      <c r="AG661" s="212" t="s">
        <v>931</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44">
        <v>225</v>
      </c>
      <c r="B662" s="245" t="s">
        <v>943</v>
      </c>
      <c r="C662" s="259" t="s">
        <v>944</v>
      </c>
      <c r="D662" s="246" t="s">
        <v>918</v>
      </c>
      <c r="E662" s="247">
        <v>1</v>
      </c>
      <c r="F662" s="248"/>
      <c r="G662" s="249">
        <f>ROUND(E662*F662,2)</f>
        <v>0</v>
      </c>
      <c r="H662" s="248"/>
      <c r="I662" s="249">
        <f>ROUND(E662*H662,2)</f>
        <v>0</v>
      </c>
      <c r="J662" s="248"/>
      <c r="K662" s="249">
        <f>ROUND(E662*J662,2)</f>
        <v>0</v>
      </c>
      <c r="L662" s="249">
        <v>12</v>
      </c>
      <c r="M662" s="249">
        <f>G662*(1+L662/100)</f>
        <v>0</v>
      </c>
      <c r="N662" s="247">
        <v>0</v>
      </c>
      <c r="O662" s="247">
        <f>ROUND(E662*N662,2)</f>
        <v>0</v>
      </c>
      <c r="P662" s="247">
        <v>0</v>
      </c>
      <c r="Q662" s="247">
        <f>ROUND(E662*P662,2)</f>
        <v>0</v>
      </c>
      <c r="R662" s="249"/>
      <c r="S662" s="249" t="s">
        <v>224</v>
      </c>
      <c r="T662" s="250" t="s">
        <v>225</v>
      </c>
      <c r="U662" s="223">
        <v>0</v>
      </c>
      <c r="V662" s="223">
        <f>ROUND(E662*U662,2)</f>
        <v>0</v>
      </c>
      <c r="W662" s="223"/>
      <c r="X662" s="223" t="s">
        <v>919</v>
      </c>
      <c r="Y662" s="223" t="s">
        <v>155</v>
      </c>
      <c r="Z662" s="212"/>
      <c r="AA662" s="212"/>
      <c r="AB662" s="212"/>
      <c r="AC662" s="212"/>
      <c r="AD662" s="212"/>
      <c r="AE662" s="212"/>
      <c r="AF662" s="212"/>
      <c r="AG662" s="212" t="s">
        <v>931</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35">
        <v>226</v>
      </c>
      <c r="B663" s="236" t="s">
        <v>945</v>
      </c>
      <c r="C663" s="256" t="s">
        <v>946</v>
      </c>
      <c r="D663" s="237" t="s">
        <v>918</v>
      </c>
      <c r="E663" s="238">
        <v>1</v>
      </c>
      <c r="F663" s="239"/>
      <c r="G663" s="240">
        <f>ROUND(E663*F663,2)</f>
        <v>0</v>
      </c>
      <c r="H663" s="239"/>
      <c r="I663" s="240">
        <f>ROUND(E663*H663,2)</f>
        <v>0</v>
      </c>
      <c r="J663" s="239"/>
      <c r="K663" s="240">
        <f>ROUND(E663*J663,2)</f>
        <v>0</v>
      </c>
      <c r="L663" s="240">
        <v>12</v>
      </c>
      <c r="M663" s="240">
        <f>G663*(1+L663/100)</f>
        <v>0</v>
      </c>
      <c r="N663" s="238">
        <v>0</v>
      </c>
      <c r="O663" s="238">
        <f>ROUND(E663*N663,2)</f>
        <v>0</v>
      </c>
      <c r="P663" s="238">
        <v>0</v>
      </c>
      <c r="Q663" s="238">
        <f>ROUND(E663*P663,2)</f>
        <v>0</v>
      </c>
      <c r="R663" s="240"/>
      <c r="S663" s="240" t="s">
        <v>224</v>
      </c>
      <c r="T663" s="241" t="s">
        <v>225</v>
      </c>
      <c r="U663" s="223">
        <v>0</v>
      </c>
      <c r="V663" s="223">
        <f>ROUND(E663*U663,2)</f>
        <v>0</v>
      </c>
      <c r="W663" s="223"/>
      <c r="X663" s="223" t="s">
        <v>919</v>
      </c>
      <c r="Y663" s="223" t="s">
        <v>155</v>
      </c>
      <c r="Z663" s="212"/>
      <c r="AA663" s="212"/>
      <c r="AB663" s="212"/>
      <c r="AC663" s="212"/>
      <c r="AD663" s="212"/>
      <c r="AE663" s="212"/>
      <c r="AF663" s="212"/>
      <c r="AG663" s="212" t="s">
        <v>931</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x14ac:dyDescent="0.2">
      <c r="A664" s="3"/>
      <c r="B664" s="4"/>
      <c r="C664" s="264"/>
      <c r="D664" s="6"/>
      <c r="E664" s="3"/>
      <c r="F664" s="3"/>
      <c r="G664" s="3"/>
      <c r="H664" s="3"/>
      <c r="I664" s="3"/>
      <c r="J664" s="3"/>
      <c r="K664" s="3"/>
      <c r="L664" s="3"/>
      <c r="M664" s="3"/>
      <c r="N664" s="3"/>
      <c r="O664" s="3"/>
      <c r="P664" s="3"/>
      <c r="Q664" s="3"/>
      <c r="R664" s="3"/>
      <c r="S664" s="3"/>
      <c r="T664" s="3"/>
      <c r="U664" s="3"/>
      <c r="V664" s="3"/>
      <c r="W664" s="3"/>
      <c r="X664" s="3"/>
      <c r="Y664" s="3"/>
      <c r="AE664">
        <v>12</v>
      </c>
      <c r="AF664">
        <v>21</v>
      </c>
      <c r="AG664" t="s">
        <v>133</v>
      </c>
    </row>
    <row r="665" spans="1:60" x14ac:dyDescent="0.2">
      <c r="A665" s="215"/>
      <c r="B665" s="216" t="s">
        <v>29</v>
      </c>
      <c r="C665" s="265"/>
      <c r="D665" s="217"/>
      <c r="E665" s="218"/>
      <c r="F665" s="218"/>
      <c r="G665" s="234">
        <f>G8+G45+G49+G54+G67+G101+G231+G251+G255+G278+G297+G339+G342+G361+G407+G443+G453+G463+G485+G545+G550+G558+G576+G597+G608+G611+G617+G626+G646+G649</f>
        <v>0</v>
      </c>
      <c r="H665" s="3"/>
      <c r="I665" s="3"/>
      <c r="J665" s="3"/>
      <c r="K665" s="3"/>
      <c r="L665" s="3"/>
      <c r="M665" s="3"/>
      <c r="N665" s="3"/>
      <c r="O665" s="3"/>
      <c r="P665" s="3"/>
      <c r="Q665" s="3"/>
      <c r="R665" s="3"/>
      <c r="S665" s="3"/>
      <c r="T665" s="3"/>
      <c r="U665" s="3"/>
      <c r="V665" s="3"/>
      <c r="W665" s="3"/>
      <c r="X665" s="3"/>
      <c r="Y665" s="3"/>
      <c r="AE665">
        <f>SUMIF(L7:L663,AE664,G7:G663)</f>
        <v>0</v>
      </c>
      <c r="AF665">
        <f>SUMIF(L7:L663,AF664,G7:G663)</f>
        <v>0</v>
      </c>
      <c r="AG665" t="s">
        <v>947</v>
      </c>
    </row>
    <row r="666" spans="1:60" x14ac:dyDescent="0.2">
      <c r="C666" s="266"/>
      <c r="D666" s="10"/>
      <c r="AG666" t="s">
        <v>952</v>
      </c>
    </row>
    <row r="667" spans="1:60" x14ac:dyDescent="0.2">
      <c r="D667" s="10"/>
    </row>
    <row r="668" spans="1:60" x14ac:dyDescent="0.2">
      <c r="D668" s="10"/>
    </row>
    <row r="669" spans="1:60" x14ac:dyDescent="0.2">
      <c r="D669" s="10"/>
    </row>
    <row r="670" spans="1:60" x14ac:dyDescent="0.2">
      <c r="D670" s="10"/>
    </row>
    <row r="671" spans="1:60" x14ac:dyDescent="0.2">
      <c r="D671" s="10"/>
    </row>
    <row r="672" spans="1:60"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n0C4DQCRelXNuoruWyP2NlGas6oOqIcAbNRBk4/cShNRA35b1TUoluuRmzt/fmfPz7wpFmgnHbu0aB9PERjKA==" saltValue="NevSxftbAOLYIw8lONVo+w==" spinCount="100000" sheet="1" formatRows="0"/>
  <mergeCells count="120">
    <mergeCell ref="C648:G648"/>
    <mergeCell ref="C651:G651"/>
    <mergeCell ref="C653:G653"/>
    <mergeCell ref="C655:G655"/>
    <mergeCell ref="C657:G657"/>
    <mergeCell ref="C659:G659"/>
    <mergeCell ref="C557:G557"/>
    <mergeCell ref="C575:G575"/>
    <mergeCell ref="C586:G586"/>
    <mergeCell ref="C596:G596"/>
    <mergeCell ref="C628:G628"/>
    <mergeCell ref="C642:G642"/>
    <mergeCell ref="C506:G506"/>
    <mergeCell ref="C509:G509"/>
    <mergeCell ref="C510:G510"/>
    <mergeCell ref="C544:G544"/>
    <mergeCell ref="C547:G547"/>
    <mergeCell ref="C552:G552"/>
    <mergeCell ref="C489:G489"/>
    <mergeCell ref="C490:G490"/>
    <mergeCell ref="C494:G494"/>
    <mergeCell ref="C498:G498"/>
    <mergeCell ref="C501:G501"/>
    <mergeCell ref="C502:G502"/>
    <mergeCell ref="C445:G445"/>
    <mergeCell ref="C446:G446"/>
    <mergeCell ref="C447:G447"/>
    <mergeCell ref="C452:G452"/>
    <mergeCell ref="C462:G462"/>
    <mergeCell ref="C484:G484"/>
    <mergeCell ref="C387:G387"/>
    <mergeCell ref="C390:G390"/>
    <mergeCell ref="C396:G396"/>
    <mergeCell ref="C399:G399"/>
    <mergeCell ref="C406:G406"/>
    <mergeCell ref="C442:G442"/>
    <mergeCell ref="C341:G341"/>
    <mergeCell ref="C360:G360"/>
    <mergeCell ref="C367:G367"/>
    <mergeCell ref="C381:G381"/>
    <mergeCell ref="C382:G382"/>
    <mergeCell ref="C386:G386"/>
    <mergeCell ref="C292:G292"/>
    <mergeCell ref="C299:G299"/>
    <mergeCell ref="C304:G304"/>
    <mergeCell ref="C307:G307"/>
    <mergeCell ref="C310:G310"/>
    <mergeCell ref="C313:G313"/>
    <mergeCell ref="C285:G285"/>
    <mergeCell ref="C286:G286"/>
    <mergeCell ref="C287:G287"/>
    <mergeCell ref="C288:G288"/>
    <mergeCell ref="C290:G290"/>
    <mergeCell ref="C291:G291"/>
    <mergeCell ref="C249:G249"/>
    <mergeCell ref="C253:G253"/>
    <mergeCell ref="C257:G257"/>
    <mergeCell ref="C258:G258"/>
    <mergeCell ref="C261:G261"/>
    <mergeCell ref="C276:G276"/>
    <mergeCell ref="C233:G233"/>
    <mergeCell ref="C237:G237"/>
    <mergeCell ref="C238:G238"/>
    <mergeCell ref="C241:G241"/>
    <mergeCell ref="C242:G242"/>
    <mergeCell ref="C245:G245"/>
    <mergeCell ref="C188:G188"/>
    <mergeCell ref="C189:G189"/>
    <mergeCell ref="C193:G193"/>
    <mergeCell ref="C194:G194"/>
    <mergeCell ref="C213:G213"/>
    <mergeCell ref="C214:G214"/>
    <mergeCell ref="C169:G169"/>
    <mergeCell ref="C170:G170"/>
    <mergeCell ref="C175:G175"/>
    <mergeCell ref="C176:G176"/>
    <mergeCell ref="C181:G181"/>
    <mergeCell ref="C182:G182"/>
    <mergeCell ref="C141:G141"/>
    <mergeCell ref="C147:G147"/>
    <mergeCell ref="C151:G151"/>
    <mergeCell ref="C154:G154"/>
    <mergeCell ref="C160:G160"/>
    <mergeCell ref="C161:G161"/>
    <mergeCell ref="C103:G103"/>
    <mergeCell ref="C112:G112"/>
    <mergeCell ref="C113:G113"/>
    <mergeCell ref="C118:G118"/>
    <mergeCell ref="C121:G121"/>
    <mergeCell ref="C136:G136"/>
    <mergeCell ref="C88:G88"/>
    <mergeCell ref="C91:G91"/>
    <mergeCell ref="C94:G94"/>
    <mergeCell ref="C95:G95"/>
    <mergeCell ref="C98:G98"/>
    <mergeCell ref="C99:G99"/>
    <mergeCell ref="C69:G69"/>
    <mergeCell ref="C70:G70"/>
    <mergeCell ref="C73:G73"/>
    <mergeCell ref="C77:G77"/>
    <mergeCell ref="C80:G80"/>
    <mergeCell ref="C83:G83"/>
    <mergeCell ref="C37:G37"/>
    <mergeCell ref="C47:G47"/>
    <mergeCell ref="C51:G51"/>
    <mergeCell ref="C56:G56"/>
    <mergeCell ref="C60:G60"/>
    <mergeCell ref="C64:G64"/>
    <mergeCell ref="C17:G17"/>
    <mergeCell ref="C20:G20"/>
    <mergeCell ref="C23:G23"/>
    <mergeCell ref="C26:G26"/>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32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'32 1 Pol'!Názvy_tisku</vt:lpstr>
      <vt:lpstr>oadresa</vt:lpstr>
      <vt:lpstr>Stavba!Objednatel</vt:lpstr>
      <vt:lpstr>Stavba!Objekt</vt:lpstr>
      <vt:lpstr>'32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Kubík</dc:creator>
  <cp:lastModifiedBy>Radek Kubík</cp:lastModifiedBy>
  <cp:lastPrinted>2019-03-19T12:27:02Z</cp:lastPrinted>
  <dcterms:created xsi:type="dcterms:W3CDTF">2009-04-08T07:15:50Z</dcterms:created>
  <dcterms:modified xsi:type="dcterms:W3CDTF">2024-09-18T08:46:17Z</dcterms:modified>
</cp:coreProperties>
</file>