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KL-3-25 - Rekonstrukce od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'KL-3-25 - Rekonstrukce od...'!$C$118:$K$176</definedName>
    <definedName name="_xlnm.Print_Area" localSheetId="1">'KL-3-25 - Rekonstrukce od...'!$C$4:$J$76,'KL-3-25 - Rekonstrukce od...'!$C$82:$J$102,'KL-3-25 - Rekonstrukce od...'!$C$108:$J$176</definedName>
    <definedName name="_xlnm.Print_Titles" localSheetId="1">'KL-3-25 - Rekonstrukce od...'!$118:$118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76"/>
  <c r="BH176"/>
  <c r="BG176"/>
  <c r="BE176"/>
  <c r="T176"/>
  <c r="R176"/>
  <c r="P176"/>
  <c r="BI175"/>
  <c r="BH175"/>
  <c r="BG175"/>
  <c r="BE175"/>
  <c r="T175"/>
  <c r="R175"/>
  <c r="P175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T166"/>
  <c r="R167"/>
  <c r="R166"/>
  <c r="P167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7"/>
  <c r="BH127"/>
  <c r="BG127"/>
  <c r="BE127"/>
  <c r="T127"/>
  <c r="R127"/>
  <c r="P127"/>
  <c r="BI125"/>
  <c r="BH125"/>
  <c r="BG125"/>
  <c r="BE125"/>
  <c r="T125"/>
  <c r="R125"/>
  <c r="P125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J116"/>
  <c r="J115"/>
  <c r="F115"/>
  <c r="F113"/>
  <c r="E111"/>
  <c r="J90"/>
  <c r="J89"/>
  <c r="F89"/>
  <c r="F87"/>
  <c r="E85"/>
  <c r="J16"/>
  <c r="E16"/>
  <c r="F116"/>
  <c r="J15"/>
  <c r="J10"/>
  <c r="J87"/>
  <c i="1" r="L90"/>
  <c r="AM90"/>
  <c r="AM89"/>
  <c r="L89"/>
  <c r="AM87"/>
  <c r="L87"/>
  <c r="L85"/>
  <c r="L84"/>
  <c i="2" r="J151"/>
  <c r="BK150"/>
  <c r="BK143"/>
  <c r="BK125"/>
  <c r="J175"/>
  <c r="BK171"/>
  <c r="BK164"/>
  <c r="BK163"/>
  <c r="J146"/>
  <c r="BK123"/>
  <c r="J176"/>
  <c r="J149"/>
  <c r="BK137"/>
  <c r="BK127"/>
  <c r="BK161"/>
  <c r="BK157"/>
  <c r="J154"/>
  <c r="J130"/>
  <c r="J153"/>
  <c r="BK167"/>
  <c r="BK145"/>
  <c r="BK130"/>
  <c r="BK175"/>
  <c r="BK172"/>
  <c r="BK165"/>
  <c r="BK147"/>
  <c r="J144"/>
  <c r="J127"/>
  <c r="F33"/>
  <c r="J152"/>
  <c r="J128"/>
  <c r="BK148"/>
  <c r="BK140"/>
  <c r="BK121"/>
  <c r="J173"/>
  <c r="J171"/>
  <c r="J164"/>
  <c r="BK146"/>
  <c r="J139"/>
  <c r="J150"/>
  <c r="J145"/>
  <c r="BK136"/>
  <c i="1" r="AS94"/>
  <c i="2" r="J163"/>
  <c r="BK159"/>
  <c r="J157"/>
  <c r="BK153"/>
  <c r="J136"/>
  <c r="J121"/>
  <c r="J142"/>
  <c r="J147"/>
  <c r="J137"/>
  <c r="BK138"/>
  <c r="BK128"/>
  <c r="J167"/>
  <c r="J160"/>
  <c r="J155"/>
  <c r="J140"/>
  <c r="J122"/>
  <c r="J138"/>
  <c r="BK149"/>
  <c r="BK141"/>
  <c r="BK122"/>
  <c r="BK173"/>
  <c r="J172"/>
  <c r="J165"/>
  <c r="J162"/>
  <c r="BK142"/>
  <c r="BK169"/>
  <c r="J148"/>
  <c r="J134"/>
  <c r="J125"/>
  <c r="BK162"/>
  <c r="J158"/>
  <c r="BK152"/>
  <c r="BK132"/>
  <c r="J169"/>
  <c r="J141"/>
  <c r="J132"/>
  <c r="BK176"/>
  <c r="BK160"/>
  <c r="BK158"/>
  <c r="BK154"/>
  <c r="BK139"/>
  <c r="J123"/>
  <c r="BK144"/>
  <c r="J161"/>
  <c r="J159"/>
  <c r="BK155"/>
  <c r="BK151"/>
  <c r="BK134"/>
  <c r="J143"/>
  <c r="F35"/>
  <c r="J31"/>
  <c r="F34"/>
  <c l="1" r="P120"/>
  <c r="R124"/>
  <c r="BK124"/>
  <c r="J124"/>
  <c r="J96"/>
  <c r="P156"/>
  <c r="R131"/>
  <c r="T168"/>
  <c r="BK131"/>
  <c r="J131"/>
  <c r="J97"/>
  <c r="T156"/>
  <c r="BK174"/>
  <c r="J174"/>
  <c r="J101"/>
  <c r="R120"/>
  <c r="T124"/>
  <c r="R156"/>
  <c r="R168"/>
  <c r="T120"/>
  <c r="T119"/>
  <c r="P124"/>
  <c r="BK156"/>
  <c r="J156"/>
  <c r="J98"/>
  <c r="P174"/>
  <c r="P131"/>
  <c r="P168"/>
  <c r="R174"/>
  <c r="BK120"/>
  <c r="BK119"/>
  <c r="J119"/>
  <c r="J94"/>
  <c r="T131"/>
  <c r="BK168"/>
  <c r="J168"/>
  <c r="J100"/>
  <c r="T174"/>
  <c r="BK166"/>
  <c r="J166"/>
  <c r="J99"/>
  <c r="BF121"/>
  <c r="BF122"/>
  <c r="BF134"/>
  <c r="BF138"/>
  <c r="BF152"/>
  <c r="BF153"/>
  <c r="BF154"/>
  <c r="BF155"/>
  <c r="BF157"/>
  <c r="BF158"/>
  <c r="BF159"/>
  <c r="BF160"/>
  <c r="BF162"/>
  <c r="J113"/>
  <c r="BF125"/>
  <c r="BF127"/>
  <c r="BF137"/>
  <c r="BF140"/>
  <c r="BF167"/>
  <c r="BF169"/>
  <c i="1" r="BB95"/>
  <c r="BC95"/>
  <c i="2" r="F90"/>
  <c r="BF139"/>
  <c r="BF141"/>
  <c r="BF142"/>
  <c r="BF143"/>
  <c r="BF144"/>
  <c r="BF145"/>
  <c r="BF146"/>
  <c r="BF147"/>
  <c r="BF150"/>
  <c r="BF161"/>
  <c r="BF163"/>
  <c r="BF164"/>
  <c r="BF165"/>
  <c r="BF171"/>
  <c r="BF172"/>
  <c r="BF173"/>
  <c r="BF175"/>
  <c i="1" r="AV95"/>
  <c i="2" r="BF128"/>
  <c r="BF130"/>
  <c r="BF136"/>
  <c r="BF148"/>
  <c r="BF149"/>
  <c r="BF176"/>
  <c r="BF123"/>
  <c r="BF132"/>
  <c r="BF151"/>
  <c i="1" r="BD95"/>
  <c i="2" r="F31"/>
  <c i="1" r="BC94"/>
  <c r="AY94"/>
  <c r="BD94"/>
  <c r="W33"/>
  <c r="BB94"/>
  <c r="W31"/>
  <c i="2" l="1" r="R119"/>
  <c r="P119"/>
  <c i="1" r="AU95"/>
  <c r="AZ95"/>
  <c i="2" r="J120"/>
  <c r="J95"/>
  <c i="1" r="AU94"/>
  <c i="2" r="F32"/>
  <c i="1" r="BA95"/>
  <c r="BA94"/>
  <c r="AW94"/>
  <c r="AK30"/>
  <c r="AZ94"/>
  <c r="W29"/>
  <c i="2" r="J28"/>
  <c i="1" r="AG95"/>
  <c r="AG94"/>
  <c r="AK26"/>
  <c r="AX94"/>
  <c r="W32"/>
  <c i="2" r="J32"/>
  <c i="1" r="AW95"/>
  <c r="AT95"/>
  <c r="AN95"/>
  <c i="2" l="1" r="J37"/>
  <c i="1" r="AV94"/>
  <c r="AK29"/>
  <c r="AK35"/>
  <c r="W30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<sst xmlns="http://schemas.openxmlformats.org/spreadsheetml/2006/main">
  <si>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</si>
  <si>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</si>
  <si>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</si>
  <si>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</si>
  <si>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</si>
  <si>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{0076c7f8-5b9d-4db0-828a-ff2cf6b275a0}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</si>
  <si>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</si>
  <si>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</si>
  <si>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</si>
  <si>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</si>
  <si>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</si>
  <si>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</si>
  <si>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</si>
  <si>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</si>
  <si>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KL-3-25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</si>
  <si>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</si>
  <si>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</si>
  <si>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odběrního plynového zařízení v domě v ul. Okrajová 1380/21 1381/23 , Havířov - Podlesí</t>
  </si>
  <si>
    <t>KSO:</t>
  </si>
  <si>
    <t>CC-CZ:</t>
  </si>
  <si>
    <t>Místo:</t>
  </si>
  <si>
    <t>Havířov - Podlesí</t>
  </si>
  <si>
    <t>Datum:</t>
  </si>
  <si>
    <t>7. 4. 2025</t>
  </si>
  <si>
    <t>Zadavatel:</t>
  </si>
  <si>
    <t>IČ:</t>
  </si>
  <si>
    <t xml:space="preserve">SV  Okrajová 1380/21, 1381/23, Havířov -Poidlesí</t>
  </si>
  <si>
    <t>DIČ:</t>
  </si>
  <si>
    <t>Uchazeč:</t>
  </si>
  <si>
    <t>Vyplň údaj</t>
  </si>
  <si>
    <t>Projektant:</t>
  </si>
  <si>
    <t>Ing. Miloslav Klich</t>
  </si>
  <si>
    <t>True</t>
  </si>
  <si>
    <t>Zpracovatel:</t>
  </si>
  <si>
    <t>Johančíková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</si>
  <si>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</si>
  <si>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</si>
  <si>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</si>
  <si>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</si>
  <si>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</si>
  <si>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</si>
  <si>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</si>
  <si>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</si>
  <si>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</si>
  <si>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</si>
  <si>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</si>
  <si>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</si>
  <si>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</si>
  <si>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</si>
  <si>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</si>
  <si>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</si>
  <si>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</si>
  <si>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</si>
  <si>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</si>
  <si>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</si>
  <si>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</si>
  <si>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</si>
  <si>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</si>
  <si>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</si>
  <si>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</si>
  <si>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</si>
  <si>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</si>
  <si>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</si>
  <si>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</si>
  <si>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</si>
  <si>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</si>
  <si>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</si>
  <si>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</si>
  <si>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</si>
  <si>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</si>
  <si>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</si>
  <si>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</si>
  <si>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</si>
  <si>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</si>
  <si>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</si>
  <si>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</si>
  <si>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</si>
  <si>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</si>
  <si>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</si>
  <si>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</si>
  <si>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</si>
  <si>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</si>
  <si>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</si>
  <si>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</si>
  <si>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</si>
  <si>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</si>
  <si>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</si>
  <si>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</si>
  <si>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</si>
  <si>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95 - Dokončovací konstrukce a práce pozemních staveb</t>
  </si>
  <si>
    <t>997 - Doprava suti a vybouraných hmot</t>
  </si>
  <si>
    <t>723 - Zdravotechnika - vnitřní plynovod</t>
  </si>
  <si>
    <t>723-1 - Zdravotechnika - vnitřní plynovod- demontáž</t>
  </si>
  <si>
    <t>21-M - Elektromontáže</t>
  </si>
  <si>
    <t>23-M - Montáže potrubí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</si>
  <si>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</si>
  <si>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</si>
  <si>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</si>
  <si>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</si>
  <si>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</si>
  <si>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</si>
  <si>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</si>
  <si>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</si>
  <si>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</si>
  <si>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</si>
  <si>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</si>
  <si>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</si>
  <si>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</si>
  <si>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</si>
  <si>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95</t>
  </si>
  <si>
    <t>Dokončovací konstrukce a práce pozemních staveb</t>
  </si>
  <si>
    <t>ROZPOCET</t>
  </si>
  <si>
    <t>40</t>
  </si>
  <si>
    <t>K</t>
  </si>
  <si>
    <t>950-1</t>
  </si>
  <si>
    <t>demontáž, vyspravení a zpětná montáž krycích panelů stoupaček</t>
  </si>
  <si>
    <t>soubor</t>
  </si>
  <si>
    <t>4</t>
  </si>
  <si>
    <t>2</t>
  </si>
  <si>
    <t>-573209461</t>
  </si>
  <si>
    <t>41</t>
  </si>
  <si>
    <t>950-2</t>
  </si>
  <si>
    <t>Bourací práce u zděných jader, zakrytí stoupaček, dozdění jader</t>
  </si>
  <si>
    <t>-79883881</t>
  </si>
  <si>
    <t>42</t>
  </si>
  <si>
    <t>950-3</t>
  </si>
  <si>
    <t>Vyspravení betonových podlah v bytových jádrech</t>
  </si>
  <si>
    <t>-1067498784</t>
  </si>
  <si>
    <t>997</t>
  </si>
  <si>
    <t>Doprava suti a vybouraných hmot</t>
  </si>
  <si>
    <t>43</t>
  </si>
  <si>
    <t>997013501</t>
  </si>
  <si>
    <t>Odvoz suti a vybouraných hmot na skládku nebo meziskládku do 1 km se složením</t>
  </si>
  <si>
    <t>t</t>
  </si>
  <si>
    <t>193596605</t>
  </si>
  <si>
    <t>VV</t>
  </si>
  <si>
    <t>6,04+4,0</t>
  </si>
  <si>
    <t>46</t>
  </si>
  <si>
    <t>997013871</t>
  </si>
  <si>
    <t>Poplatek za uložení stavebního odpadu na recyklační skládce (skládkovné) směsného stavebního a demoličního kód odpadu 17 09 04</t>
  </si>
  <si>
    <t>-93641040</t>
  </si>
  <si>
    <t>44</t>
  </si>
  <si>
    <t>997013509</t>
  </si>
  <si>
    <t>Příplatek k odvozu suti a vybouraných hmot na skládku ZKD 1 km přes 1 km</t>
  </si>
  <si>
    <t>-1248185338</t>
  </si>
  <si>
    <t>10,04*9 'Přepočtené koeficientem množství</t>
  </si>
  <si>
    <t>45</t>
  </si>
  <si>
    <t>997999</t>
  </si>
  <si>
    <t>Výtěžek z demontovaného potrubí odevzdaného do sběrných surovin předá dodavatel oproti vážnímu lístku investorovi</t>
  </si>
  <si>
    <t>1865009671</t>
  </si>
  <si>
    <t>723</t>
  </si>
  <si>
    <t>Zdravotechnika - vnitřní plynovod</t>
  </si>
  <si>
    <t>723150365</t>
  </si>
  <si>
    <t>Chránička D 38x2,6 mm</t>
  </si>
  <si>
    <t>m</t>
  </si>
  <si>
    <t>16</t>
  </si>
  <si>
    <t>620542288</t>
  </si>
  <si>
    <t>48,0*0,5</t>
  </si>
  <si>
    <t>9</t>
  </si>
  <si>
    <t>723150368</t>
  </si>
  <si>
    <t>Chránička D 76x3,2 mm- úprava na stávající chráničku</t>
  </si>
  <si>
    <t>1788252688</t>
  </si>
  <si>
    <t>14,0*0,5</t>
  </si>
  <si>
    <t>10</t>
  </si>
  <si>
    <t>M</t>
  </si>
  <si>
    <t>HLT.220351</t>
  </si>
  <si>
    <t>Protipožární tmel</t>
  </si>
  <si>
    <t>balení</t>
  </si>
  <si>
    <t>32</t>
  </si>
  <si>
    <t>2042813110</t>
  </si>
  <si>
    <t>3</t>
  </si>
  <si>
    <t>723160204</t>
  </si>
  <si>
    <t>Přípojka k plynoměru spojované na závit bez ochozu G 1"</t>
  </si>
  <si>
    <t>1698978842</t>
  </si>
  <si>
    <t>723261912</t>
  </si>
  <si>
    <t xml:space="preserve">Montáž a zaplombování  plynoměrů G-2, G-4 maximální průtok 6 m3/hod.</t>
  </si>
  <si>
    <t>kus</t>
  </si>
  <si>
    <t>-36796757</t>
  </si>
  <si>
    <t>5</t>
  </si>
  <si>
    <t>723160334</t>
  </si>
  <si>
    <t>Rozpěrka přípojek plynoměru G 1"</t>
  </si>
  <si>
    <t>2050922075</t>
  </si>
  <si>
    <t>6</t>
  </si>
  <si>
    <t>723181011</t>
  </si>
  <si>
    <t>Potrubí měděné polotvrdé spojované lisováním D 15x1 mm</t>
  </si>
  <si>
    <t>-2003484498</t>
  </si>
  <si>
    <t>7</t>
  </si>
  <si>
    <t>723181012</t>
  </si>
  <si>
    <t>Potrubí měděné polotvrdé spojované lisováním D 18x1 mm</t>
  </si>
  <si>
    <t>1934291680</t>
  </si>
  <si>
    <t>8</t>
  </si>
  <si>
    <t>723181013</t>
  </si>
  <si>
    <t>Potrubí měděné polotvrdé spojované lisováním D 22x1 mm</t>
  </si>
  <si>
    <t>-1759910320</t>
  </si>
  <si>
    <t>11</t>
  </si>
  <si>
    <t>723181024</t>
  </si>
  <si>
    <t>Potrubí měděné tvrdé spojované lisováním D 28x1,5 mm</t>
  </si>
  <si>
    <t>-1935279967</t>
  </si>
  <si>
    <t>723181025</t>
  </si>
  <si>
    <t>Potrubí měděné tvrdé spojované lisováním D 35x1,5 mm</t>
  </si>
  <si>
    <t>-1064817300</t>
  </si>
  <si>
    <t>13</t>
  </si>
  <si>
    <t>723181026</t>
  </si>
  <si>
    <t>Potrubí měděné tvrdé spojované lisováním D 42x1,5 mm</t>
  </si>
  <si>
    <t>-1705341624</t>
  </si>
  <si>
    <t>14</t>
  </si>
  <si>
    <t>723181027</t>
  </si>
  <si>
    <t>Potrubí měděné tvrdé spojované lisováním D 54x2 mm</t>
  </si>
  <si>
    <t>-1557110640</t>
  </si>
  <si>
    <t>15</t>
  </si>
  <si>
    <t>723190209</t>
  </si>
  <si>
    <t>Přípojka plynovodní nerezová hadice G 1/2"F x G 1/2"F délky 100 cm spojovaná na závit</t>
  </si>
  <si>
    <t>28487553</t>
  </si>
  <si>
    <t>723231162</t>
  </si>
  <si>
    <t>Kohout kulový přímý G 1/2" PN 42 do 185°C plnoprůtokový vnitřní závit těžká řada</t>
  </si>
  <si>
    <t>-1707961524</t>
  </si>
  <si>
    <t>17</t>
  </si>
  <si>
    <t>723231164</t>
  </si>
  <si>
    <t>Kohout kulový přímý G 1" PN 42 do 185°C plnoprůtokový vnitřní závit těžká řada</t>
  </si>
  <si>
    <t>2063600462</t>
  </si>
  <si>
    <t>18</t>
  </si>
  <si>
    <t>723231167</t>
  </si>
  <si>
    <t>Kohout kulový přímý G 2" PN 42 do 185°C plnoprůtokový vnitřní závit těžká řada</t>
  </si>
  <si>
    <t>1025229917</t>
  </si>
  <si>
    <t>19</t>
  </si>
  <si>
    <t>723232122</t>
  </si>
  <si>
    <t>Regulátor tlaku plynu nízkotlaký G 1/2" pro zemní plyn</t>
  </si>
  <si>
    <t>-650819543</t>
  </si>
  <si>
    <t>25</t>
  </si>
  <si>
    <t>72399</t>
  </si>
  <si>
    <t>Označení domovního NTL plynovodu žlutou páskou v místech prostupu stavebními konstrukcemi</t>
  </si>
  <si>
    <t>2110092863</t>
  </si>
  <si>
    <t>26</t>
  </si>
  <si>
    <t>725629101</t>
  </si>
  <si>
    <t>Montáž vařiče na zemní plyn</t>
  </si>
  <si>
    <t>485215266</t>
  </si>
  <si>
    <t>27</t>
  </si>
  <si>
    <t>72399-1</t>
  </si>
  <si>
    <t>D+M STL-NTL regulátor, typ B40</t>
  </si>
  <si>
    <t>1847530055</t>
  </si>
  <si>
    <t>28</t>
  </si>
  <si>
    <t>998723204</t>
  </si>
  <si>
    <t>Přesun hmot procentní pro vnitřní plynovod v objektech v přes 24 do 36 m</t>
  </si>
  <si>
    <t>%</t>
  </si>
  <si>
    <t>1014866853</t>
  </si>
  <si>
    <t>723-1</t>
  </si>
  <si>
    <t>Zdravotechnika - vnitřní plynovod- demontáž</t>
  </si>
  <si>
    <t>31</t>
  </si>
  <si>
    <t>723150801</t>
  </si>
  <si>
    <t>Demontáž potrubí ocelové hladké svařované D do 32</t>
  </si>
  <si>
    <t>-613323805</t>
  </si>
  <si>
    <t>723150802</t>
  </si>
  <si>
    <t>Demontáž potrubí ocelové hladké svařované D přes 32 do 44,5</t>
  </si>
  <si>
    <t>-1610340873</t>
  </si>
  <si>
    <t>33</t>
  </si>
  <si>
    <t>723150803</t>
  </si>
  <si>
    <t>Demontáž potrubí ocelové hladké svařované D přes 44,5 do 76</t>
  </si>
  <si>
    <t>258087990</t>
  </si>
  <si>
    <t>34</t>
  </si>
  <si>
    <t>723160804</t>
  </si>
  <si>
    <t>Demontáž přípojka k plynoměru na závit bez ochozu G 1</t>
  </si>
  <si>
    <t>pár</t>
  </si>
  <si>
    <t>2059116985</t>
  </si>
  <si>
    <t>35</t>
  </si>
  <si>
    <t>723160831</t>
  </si>
  <si>
    <t>Demontáž rozpěrky k plynoměru G 1</t>
  </si>
  <si>
    <t>-1181468956</t>
  </si>
  <si>
    <t>36</t>
  </si>
  <si>
    <t>723230801</t>
  </si>
  <si>
    <t>Demontáž regulátoru plynu středotlakého řada jednoduchá</t>
  </si>
  <si>
    <t>238312770</t>
  </si>
  <si>
    <t>37</t>
  </si>
  <si>
    <t>723260802</t>
  </si>
  <si>
    <t>Demontáž plynoměrů G 25 nebo G 40 nebo PL 4 max. průtok do 65 m3/hod.</t>
  </si>
  <si>
    <t>-1954260677</t>
  </si>
  <si>
    <t>38</t>
  </si>
  <si>
    <t>725610819</t>
  </si>
  <si>
    <t>Demontáž sporáků plynových, vařidlových desek</t>
  </si>
  <si>
    <t>64760607</t>
  </si>
  <si>
    <t>39</t>
  </si>
  <si>
    <t>997013160</t>
  </si>
  <si>
    <t>Vnitrostaveništní doprava suti a vybouraných hmot pro budovy v přes 30 do 36 m s omezením mechanizace</t>
  </si>
  <si>
    <t>-141878170</t>
  </si>
  <si>
    <t>21-M</t>
  </si>
  <si>
    <t>Elektromontáže</t>
  </si>
  <si>
    <t>24</t>
  </si>
  <si>
    <t>210-1</t>
  </si>
  <si>
    <t>Uzemnění domovního NTL plynovodu (zemnící svorky, zemnící pásek, zemnící drát)</t>
  </si>
  <si>
    <t>64</t>
  </si>
  <si>
    <t>-95631586</t>
  </si>
  <si>
    <t>23-M</t>
  </si>
  <si>
    <t>Montáže potrubí</t>
  </si>
  <si>
    <t>20</t>
  </si>
  <si>
    <t>230170001</t>
  </si>
  <si>
    <t>Tlakové zkoušky těsnosti potrubí - příprava DN do 40</t>
  </si>
  <si>
    <t>sada</t>
  </si>
  <si>
    <t>-488509455</t>
  </si>
  <si>
    <t>6+48</t>
  </si>
  <si>
    <t>230170002</t>
  </si>
  <si>
    <t>Tlakové zkoušky těsnosti potrubí - příprava DN přes 40 do 80</t>
  </si>
  <si>
    <t>-1134482201</t>
  </si>
  <si>
    <t>22</t>
  </si>
  <si>
    <t>230170011</t>
  </si>
  <si>
    <t>Tlakové zkoušky těsnosti potrubí - zkouška DN do 40</t>
  </si>
  <si>
    <t>628289081</t>
  </si>
  <si>
    <t>23</t>
  </si>
  <si>
    <t>230170012</t>
  </si>
  <si>
    <t>Tlakové zkoušky těsnosti potrubí - zkouška DN přes 40 do 80</t>
  </si>
  <si>
    <t>-591067798</t>
  </si>
  <si>
    <t>OST</t>
  </si>
  <si>
    <t>Ostatní</t>
  </si>
  <si>
    <t>29</t>
  </si>
  <si>
    <t>Revize plynu</t>
  </si>
  <si>
    <t>512</t>
  </si>
  <si>
    <t>1292766703</t>
  </si>
  <si>
    <t>30</t>
  </si>
  <si>
    <t>Revize elektro uzemnění</t>
  </si>
  <si>
    <t>1473517074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</si>
</sst>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KL-3-25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Rekonstrukce odběrního plynového zařízení v domě v ul. Okrajová 1380/21 1381/23 , Havířov - Podlesí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Havířov - Podlesí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7. 4. 2025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SV  Okrajová 1380/21, 1381/23, Havířov -Poidlesí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Ing. Miloslav Klich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Johančíková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75</v>
      </c>
      <c r="BT94" s="114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37.5" customHeight="1">
      <c r="A95" s="115" t="s">
        <v>79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'KL-3-25 - Rekonstrukce od...'!J28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0</v>
      </c>
      <c r="AU95" s="125">
        <f>'KL-3-25 - Rekonstrukce od...'!P119</f>
        <v>0</v>
      </c>
      <c r="AV95" s="124">
        <f>'KL-3-25 - Rekonstrukce od...'!J31</f>
        <v>0</v>
      </c>
      <c r="AW95" s="124">
        <f>'KL-3-25 - Rekonstrukce od...'!J32</f>
        <v>0</v>
      </c>
      <c r="AX95" s="124">
        <f>'KL-3-25 - Rekonstrukce od...'!J33</f>
        <v>0</v>
      </c>
      <c r="AY95" s="124">
        <f>'KL-3-25 - Rekonstrukce od...'!J34</f>
        <v>0</v>
      </c>
      <c r="AZ95" s="124">
        <f>'KL-3-25 - Rekonstrukce od...'!F31</f>
        <v>0</v>
      </c>
      <c r="BA95" s="124">
        <f>'KL-3-25 - Rekonstrukce od...'!F32</f>
        <v>0</v>
      </c>
      <c r="BB95" s="124">
        <f>'KL-3-25 - Rekonstrukce od...'!F33</f>
        <v>0</v>
      </c>
      <c r="BC95" s="124">
        <f>'KL-3-25 - Rekonstrukce od...'!F34</f>
        <v>0</v>
      </c>
      <c r="BD95" s="126">
        <f>'KL-3-25 - Rekonstrukce od...'!F35</f>
        <v>0</v>
      </c>
      <c r="BE95" s="7"/>
      <c r="BT95" s="127" t="s">
        <v>81</v>
      </c>
      <c r="BU95" s="127" t="s">
        <v>82</v>
      </c>
      <c r="BV95" s="127" t="s">
        <v>77</v>
      </c>
      <c r="BW95" s="127" t="s">
        <v>5</v>
      </c>
      <c r="BX95" s="127" t="s">
        <v>78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41vAa52Y8rgYQ6jWOIsKKBLPFXQXP/0bZkCvJqzgCBU+DwLXgOlCTbUDloTz0xJm6Oi+dpwVJMmNERC8K9OgSA==" hashValue="V9LVr3JPzHNS20k+FjOtEsc31E4xrDyPLjNSTHcGRTzZFl6AOTedJLCrxQfU9iRUWX4MldWQVWbv56e+mgg3T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KL-3-25 - Rekonstrukce od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81</v>
      </c>
    </row>
    <row r="4" s="1" customFormat="1" ht="24.96" customHeight="1">
      <c r="B4" s="17"/>
      <c r="D4" s="130" t="s">
        <v>83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30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7. 4. 2025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">
        <v>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">
        <v>26</v>
      </c>
      <c r="F13" s="35"/>
      <c r="G13" s="35"/>
      <c r="H13" s="35"/>
      <c r="I13" s="132" t="s">
        <v>27</v>
      </c>
      <c r="J13" s="134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28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27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30</v>
      </c>
      <c r="E18" s="35"/>
      <c r="F18" s="35"/>
      <c r="G18" s="35"/>
      <c r="H18" s="35"/>
      <c r="I18" s="132" t="s">
        <v>25</v>
      </c>
      <c r="J18" s="134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">
        <v>31</v>
      </c>
      <c r="F19" s="35"/>
      <c r="G19" s="35"/>
      <c r="H19" s="35"/>
      <c r="I19" s="132" t="s">
        <v>27</v>
      </c>
      <c r="J19" s="134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33</v>
      </c>
      <c r="E21" s="35"/>
      <c r="F21" s="35"/>
      <c r="G21" s="35"/>
      <c r="H21" s="35"/>
      <c r="I21" s="132" t="s">
        <v>25</v>
      </c>
      <c r="J21" s="134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">
        <v>34</v>
      </c>
      <c r="F22" s="35"/>
      <c r="G22" s="35"/>
      <c r="H22" s="35"/>
      <c r="I22" s="132" t="s">
        <v>27</v>
      </c>
      <c r="J22" s="134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35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1" t="s">
        <v>36</v>
      </c>
      <c r="E28" s="35"/>
      <c r="F28" s="35"/>
      <c r="G28" s="35"/>
      <c r="H28" s="35"/>
      <c r="I28" s="35"/>
      <c r="J28" s="142">
        <f>ROUND(J119,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3" t="s">
        <v>38</v>
      </c>
      <c r="G30" s="35"/>
      <c r="H30" s="35"/>
      <c r="I30" s="143" t="s">
        <v>37</v>
      </c>
      <c r="J30" s="143" t="s">
        <v>39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4" t="s">
        <v>40</v>
      </c>
      <c r="E31" s="132" t="s">
        <v>41</v>
      </c>
      <c r="F31" s="145">
        <f>ROUND((SUM(BE119:BE176)),  2)</f>
        <v>0</v>
      </c>
      <c r="G31" s="35"/>
      <c r="H31" s="35"/>
      <c r="I31" s="146">
        <v>0.20999999999999999</v>
      </c>
      <c r="J31" s="145">
        <f>ROUND(((SUM(BE119:BE176))*I31),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2" t="s">
        <v>42</v>
      </c>
      <c r="F32" s="145">
        <f>ROUND((SUM(BF119:BF176)),  2)</f>
        <v>0</v>
      </c>
      <c r="G32" s="35"/>
      <c r="H32" s="35"/>
      <c r="I32" s="146">
        <v>0.12</v>
      </c>
      <c r="J32" s="145">
        <f>ROUND(((SUM(BF119:BF176))*I32),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2" t="s">
        <v>43</v>
      </c>
      <c r="F33" s="145">
        <f>ROUND((SUM(BG119:BG176)),  2)</f>
        <v>0</v>
      </c>
      <c r="G33" s="35"/>
      <c r="H33" s="35"/>
      <c r="I33" s="146">
        <v>0.20999999999999999</v>
      </c>
      <c r="J33" s="145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44</v>
      </c>
      <c r="F34" s="145">
        <f>ROUND((SUM(BH119:BH176)),  2)</f>
        <v>0</v>
      </c>
      <c r="G34" s="35"/>
      <c r="H34" s="35"/>
      <c r="I34" s="146">
        <v>0.12</v>
      </c>
      <c r="J34" s="145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45</v>
      </c>
      <c r="F35" s="145">
        <f>ROUND((SUM(BI119:BI176)),  2)</f>
        <v>0</v>
      </c>
      <c r="G35" s="35"/>
      <c r="H35" s="35"/>
      <c r="I35" s="146">
        <v>0</v>
      </c>
      <c r="J35" s="145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7"/>
      <c r="D37" s="148" t="s">
        <v>46</v>
      </c>
      <c r="E37" s="149"/>
      <c r="F37" s="149"/>
      <c r="G37" s="150" t="s">
        <v>47</v>
      </c>
      <c r="H37" s="151" t="s">
        <v>48</v>
      </c>
      <c r="I37" s="149"/>
      <c r="J37" s="152">
        <f>SUM(J28:J35)</f>
        <v>0</v>
      </c>
      <c r="K37" s="153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4" t="s">
        <v>49</v>
      </c>
      <c r="E50" s="155"/>
      <c r="F50" s="155"/>
      <c r="G50" s="154" t="s">
        <v>50</v>
      </c>
      <c r="H50" s="155"/>
      <c r="I50" s="155"/>
      <c r="J50" s="155"/>
      <c r="K50" s="15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6" t="s">
        <v>51</v>
      </c>
      <c r="E61" s="157"/>
      <c r="F61" s="158" t="s">
        <v>52</v>
      </c>
      <c r="G61" s="156" t="s">
        <v>51</v>
      </c>
      <c r="H61" s="157"/>
      <c r="I61" s="157"/>
      <c r="J61" s="159" t="s">
        <v>52</v>
      </c>
      <c r="K61" s="157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4" t="s">
        <v>53</v>
      </c>
      <c r="E65" s="160"/>
      <c r="F65" s="160"/>
      <c r="G65" s="154" t="s">
        <v>54</v>
      </c>
      <c r="H65" s="160"/>
      <c r="I65" s="160"/>
      <c r="J65" s="160"/>
      <c r="K65" s="16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6" t="s">
        <v>51</v>
      </c>
      <c r="E76" s="157"/>
      <c r="F76" s="158" t="s">
        <v>52</v>
      </c>
      <c r="G76" s="156" t="s">
        <v>51</v>
      </c>
      <c r="H76" s="157"/>
      <c r="I76" s="157"/>
      <c r="J76" s="159" t="s">
        <v>52</v>
      </c>
      <c r="K76" s="157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30" customHeight="1">
      <c r="A85" s="35"/>
      <c r="B85" s="36"/>
      <c r="C85" s="37"/>
      <c r="D85" s="37"/>
      <c r="E85" s="73" t="str">
        <f>E7</f>
        <v>Rekonstrukce odběrního plynového zařízení v domě v ul. Okrajová 1380/21 1381/23 , Havířov - Podlesí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>Havířov - Podlesí</v>
      </c>
      <c r="G87" s="37"/>
      <c r="H87" s="37"/>
      <c r="I87" s="29" t="s">
        <v>22</v>
      </c>
      <c r="J87" s="76" t="str">
        <f>IF(J10="","",J10)</f>
        <v>7. 4. 2025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 xml:space="preserve">SV  Okrajová 1380/21, 1381/23, Havířov -Poidlesí</v>
      </c>
      <c r="G89" s="37"/>
      <c r="H89" s="37"/>
      <c r="I89" s="29" t="s">
        <v>30</v>
      </c>
      <c r="J89" s="33" t="str">
        <f>E19</f>
        <v>Ing. Miloslav Klich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7"/>
      <c r="E90" s="37"/>
      <c r="F90" s="24" t="str">
        <f>IF(E16="","",E16)</f>
        <v>Vyplň údaj</v>
      </c>
      <c r="G90" s="37"/>
      <c r="H90" s="37"/>
      <c r="I90" s="29" t="s">
        <v>33</v>
      </c>
      <c r="J90" s="33" t="str">
        <f>E22</f>
        <v>Johančíková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5" t="s">
        <v>85</v>
      </c>
      <c r="D92" s="166"/>
      <c r="E92" s="166"/>
      <c r="F92" s="166"/>
      <c r="G92" s="166"/>
      <c r="H92" s="166"/>
      <c r="I92" s="166"/>
      <c r="J92" s="167" t="s">
        <v>86</v>
      </c>
      <c r="K92" s="166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8" t="s">
        <v>87</v>
      </c>
      <c r="D94" s="37"/>
      <c r="E94" s="37"/>
      <c r="F94" s="37"/>
      <c r="G94" s="37"/>
      <c r="H94" s="37"/>
      <c r="I94" s="37"/>
      <c r="J94" s="107">
        <f>J119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88</v>
      </c>
    </row>
    <row r="95" s="9" customFormat="1" ht="24.96" customHeight="1">
      <c r="A95" s="9"/>
      <c r="B95" s="169"/>
      <c r="C95" s="170"/>
      <c r="D95" s="171" t="s">
        <v>89</v>
      </c>
      <c r="E95" s="172"/>
      <c r="F95" s="172"/>
      <c r="G95" s="172"/>
      <c r="H95" s="172"/>
      <c r="I95" s="172"/>
      <c r="J95" s="173">
        <f>J120</f>
        <v>0</v>
      </c>
      <c r="K95" s="170"/>
      <c r="L95" s="17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9" customFormat="1" ht="24.96" customHeight="1">
      <c r="A96" s="9"/>
      <c r="B96" s="169"/>
      <c r="C96" s="170"/>
      <c r="D96" s="171" t="s">
        <v>90</v>
      </c>
      <c r="E96" s="172"/>
      <c r="F96" s="172"/>
      <c r="G96" s="172"/>
      <c r="H96" s="172"/>
      <c r="I96" s="172"/>
      <c r="J96" s="173">
        <f>J124</f>
        <v>0</v>
      </c>
      <c r="K96" s="170"/>
      <c r="L96" s="174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9" customFormat="1" ht="24.96" customHeight="1">
      <c r="A97" s="9"/>
      <c r="B97" s="169"/>
      <c r="C97" s="170"/>
      <c r="D97" s="171" t="s">
        <v>91</v>
      </c>
      <c r="E97" s="172"/>
      <c r="F97" s="172"/>
      <c r="G97" s="172"/>
      <c r="H97" s="172"/>
      <c r="I97" s="172"/>
      <c r="J97" s="173">
        <f>J131</f>
        <v>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69"/>
      <c r="C98" s="170"/>
      <c r="D98" s="171" t="s">
        <v>92</v>
      </c>
      <c r="E98" s="172"/>
      <c r="F98" s="172"/>
      <c r="G98" s="172"/>
      <c r="H98" s="172"/>
      <c r="I98" s="172"/>
      <c r="J98" s="173">
        <f>J156</f>
        <v>0</v>
      </c>
      <c r="K98" s="170"/>
      <c r="L98" s="17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69"/>
      <c r="C99" s="170"/>
      <c r="D99" s="171" t="s">
        <v>93</v>
      </c>
      <c r="E99" s="172"/>
      <c r="F99" s="172"/>
      <c r="G99" s="172"/>
      <c r="H99" s="172"/>
      <c r="I99" s="172"/>
      <c r="J99" s="173">
        <f>J166</f>
        <v>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69"/>
      <c r="C100" s="170"/>
      <c r="D100" s="171" t="s">
        <v>94</v>
      </c>
      <c r="E100" s="172"/>
      <c r="F100" s="172"/>
      <c r="G100" s="172"/>
      <c r="H100" s="172"/>
      <c r="I100" s="172"/>
      <c r="J100" s="173">
        <f>J168</f>
        <v>0</v>
      </c>
      <c r="K100" s="170"/>
      <c r="L100" s="17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69"/>
      <c r="C101" s="170"/>
      <c r="D101" s="171" t="s">
        <v>95</v>
      </c>
      <c r="E101" s="172"/>
      <c r="F101" s="172"/>
      <c r="G101" s="172"/>
      <c r="H101" s="172"/>
      <c r="I101" s="172"/>
      <c r="J101" s="173">
        <f>J174</f>
        <v>0</v>
      </c>
      <c r="K101" s="170"/>
      <c r="L101" s="17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96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30" customHeight="1">
      <c r="A111" s="35"/>
      <c r="B111" s="36"/>
      <c r="C111" s="37"/>
      <c r="D111" s="37"/>
      <c r="E111" s="73" t="str">
        <f>E7</f>
        <v>Rekonstrukce odběrního plynového zařízení v domě v ul. Okrajová 1380/21 1381/23 , Havířov - Podlesí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F10</f>
        <v>Havířov - Podlesí</v>
      </c>
      <c r="G113" s="37"/>
      <c r="H113" s="37"/>
      <c r="I113" s="29" t="s">
        <v>22</v>
      </c>
      <c r="J113" s="76" t="str">
        <f>IF(J10="","",J10)</f>
        <v>7. 4. 2025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7"/>
      <c r="E115" s="37"/>
      <c r="F115" s="24" t="str">
        <f>E13</f>
        <v xml:space="preserve">SV  Okrajová 1380/21, 1381/23, Havířov -Poidlesí</v>
      </c>
      <c r="G115" s="37"/>
      <c r="H115" s="37"/>
      <c r="I115" s="29" t="s">
        <v>30</v>
      </c>
      <c r="J115" s="33" t="str">
        <f>E19</f>
        <v>Ing. Miloslav Klich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28</v>
      </c>
      <c r="D116" s="37"/>
      <c r="E116" s="37"/>
      <c r="F116" s="24" t="str">
        <f>IF(E16="","",E16)</f>
        <v>Vyplň údaj</v>
      </c>
      <c r="G116" s="37"/>
      <c r="H116" s="37"/>
      <c r="I116" s="29" t="s">
        <v>33</v>
      </c>
      <c r="J116" s="33" t="str">
        <f>E22</f>
        <v>Johančíková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0" customFormat="1" ht="29.28" customHeight="1">
      <c r="A118" s="175"/>
      <c r="B118" s="176"/>
      <c r="C118" s="177" t="s">
        <v>97</v>
      </c>
      <c r="D118" s="178" t="s">
        <v>61</v>
      </c>
      <c r="E118" s="178" t="s">
        <v>57</v>
      </c>
      <c r="F118" s="178" t="s">
        <v>58</v>
      </c>
      <c r="G118" s="178" t="s">
        <v>98</v>
      </c>
      <c r="H118" s="178" t="s">
        <v>99</v>
      </c>
      <c r="I118" s="178" t="s">
        <v>100</v>
      </c>
      <c r="J118" s="179" t="s">
        <v>86</v>
      </c>
      <c r="K118" s="180" t="s">
        <v>101</v>
      </c>
      <c r="L118" s="181"/>
      <c r="M118" s="97" t="s">
        <v>1</v>
      </c>
      <c r="N118" s="98" t="s">
        <v>40</v>
      </c>
      <c r="O118" s="98" t="s">
        <v>102</v>
      </c>
      <c r="P118" s="98" t="s">
        <v>103</v>
      </c>
      <c r="Q118" s="98" t="s">
        <v>104</v>
      </c>
      <c r="R118" s="98" t="s">
        <v>105</v>
      </c>
      <c r="S118" s="98" t="s">
        <v>106</v>
      </c>
      <c r="T118" s="99" t="s">
        <v>107</v>
      </c>
      <c r="U118" s="175"/>
      <c r="V118" s="175"/>
      <c r="W118" s="175"/>
      <c r="X118" s="175"/>
      <c r="Y118" s="175"/>
      <c r="Z118" s="175"/>
      <c r="AA118" s="175"/>
      <c r="AB118" s="175"/>
      <c r="AC118" s="175"/>
      <c r="AD118" s="175"/>
      <c r="AE118" s="175"/>
    </row>
    <row r="119" s="2" customFormat="1" ht="22.8" customHeight="1">
      <c r="A119" s="35"/>
      <c r="B119" s="36"/>
      <c r="C119" s="104" t="s">
        <v>108</v>
      </c>
      <c r="D119" s="37"/>
      <c r="E119" s="37"/>
      <c r="F119" s="37"/>
      <c r="G119" s="37"/>
      <c r="H119" s="37"/>
      <c r="I119" s="37"/>
      <c r="J119" s="182">
        <f>BK119</f>
        <v>0</v>
      </c>
      <c r="K119" s="37"/>
      <c r="L119" s="41"/>
      <c r="M119" s="100"/>
      <c r="N119" s="183"/>
      <c r="O119" s="101"/>
      <c r="P119" s="184">
        <f>P120+P124+P131+P156+P166+P168+P174</f>
        <v>0</v>
      </c>
      <c r="Q119" s="101"/>
      <c r="R119" s="184">
        <f>R120+R124+R131+R156+R166+R168+R174</f>
        <v>1.1753100000000001</v>
      </c>
      <c r="S119" s="101"/>
      <c r="T119" s="185">
        <f>T120+T124+T131+T156+T166+T168+T174</f>
        <v>6.0040900000000006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75</v>
      </c>
      <c r="AU119" s="14" t="s">
        <v>88</v>
      </c>
      <c r="BK119" s="186">
        <f>BK120+BK124+BK131+BK156+BK166+BK168+BK174</f>
        <v>0</v>
      </c>
    </row>
    <row r="120" s="11" customFormat="1" ht="25.92" customHeight="1">
      <c r="A120" s="11"/>
      <c r="B120" s="187"/>
      <c r="C120" s="188"/>
      <c r="D120" s="189" t="s">
        <v>75</v>
      </c>
      <c r="E120" s="190" t="s">
        <v>109</v>
      </c>
      <c r="F120" s="190" t="s">
        <v>110</v>
      </c>
      <c r="G120" s="188"/>
      <c r="H120" s="188"/>
      <c r="I120" s="191"/>
      <c r="J120" s="192">
        <f>BK120</f>
        <v>0</v>
      </c>
      <c r="K120" s="188"/>
      <c r="L120" s="193"/>
      <c r="M120" s="194"/>
      <c r="N120" s="195"/>
      <c r="O120" s="195"/>
      <c r="P120" s="196">
        <f>SUM(P121:P123)</f>
        <v>0</v>
      </c>
      <c r="Q120" s="195"/>
      <c r="R120" s="196">
        <f>SUM(R121:R123)</f>
        <v>0</v>
      </c>
      <c r="S120" s="195"/>
      <c r="T120" s="197">
        <f>SUM(T121:T123)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198" t="s">
        <v>81</v>
      </c>
      <c r="AT120" s="199" t="s">
        <v>75</v>
      </c>
      <c r="AU120" s="199" t="s">
        <v>76</v>
      </c>
      <c r="AY120" s="198" t="s">
        <v>111</v>
      </c>
      <c r="BK120" s="200">
        <f>SUM(BK121:BK123)</f>
        <v>0</v>
      </c>
    </row>
    <row r="121" s="2" customFormat="1" ht="24.15" customHeight="1">
      <c r="A121" s="35"/>
      <c r="B121" s="36"/>
      <c r="C121" s="201" t="s">
        <v>112</v>
      </c>
      <c r="D121" s="201" t="s">
        <v>113</v>
      </c>
      <c r="E121" s="202" t="s">
        <v>114</v>
      </c>
      <c r="F121" s="203" t="s">
        <v>115</v>
      </c>
      <c r="G121" s="204" t="s">
        <v>116</v>
      </c>
      <c r="H121" s="205">
        <v>48</v>
      </c>
      <c r="I121" s="206"/>
      <c r="J121" s="207">
        <f>ROUND(I121*H121,2)</f>
        <v>0</v>
      </c>
      <c r="K121" s="208"/>
      <c r="L121" s="41"/>
      <c r="M121" s="209" t="s">
        <v>1</v>
      </c>
      <c r="N121" s="210" t="s">
        <v>42</v>
      </c>
      <c r="O121" s="88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3" t="s">
        <v>117</v>
      </c>
      <c r="AT121" s="213" t="s">
        <v>113</v>
      </c>
      <c r="AU121" s="213" t="s">
        <v>81</v>
      </c>
      <c r="AY121" s="14" t="s">
        <v>111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4" t="s">
        <v>118</v>
      </c>
      <c r="BK121" s="214">
        <f>ROUND(I121*H121,2)</f>
        <v>0</v>
      </c>
      <c r="BL121" s="14" t="s">
        <v>117</v>
      </c>
      <c r="BM121" s="213" t="s">
        <v>119</v>
      </c>
    </row>
    <row r="122" s="2" customFormat="1" ht="24.15" customHeight="1">
      <c r="A122" s="35"/>
      <c r="B122" s="36"/>
      <c r="C122" s="201" t="s">
        <v>120</v>
      </c>
      <c r="D122" s="201" t="s">
        <v>113</v>
      </c>
      <c r="E122" s="202" t="s">
        <v>121</v>
      </c>
      <c r="F122" s="203" t="s">
        <v>122</v>
      </c>
      <c r="G122" s="204" t="s">
        <v>116</v>
      </c>
      <c r="H122" s="205">
        <v>48</v>
      </c>
      <c r="I122" s="206"/>
      <c r="J122" s="207">
        <f>ROUND(I122*H122,2)</f>
        <v>0</v>
      </c>
      <c r="K122" s="208"/>
      <c r="L122" s="41"/>
      <c r="M122" s="209" t="s">
        <v>1</v>
      </c>
      <c r="N122" s="210" t="s">
        <v>42</v>
      </c>
      <c r="O122" s="88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3" t="s">
        <v>117</v>
      </c>
      <c r="AT122" s="213" t="s">
        <v>113</v>
      </c>
      <c r="AU122" s="213" t="s">
        <v>81</v>
      </c>
      <c r="AY122" s="14" t="s">
        <v>111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4" t="s">
        <v>118</v>
      </c>
      <c r="BK122" s="214">
        <f>ROUND(I122*H122,2)</f>
        <v>0</v>
      </c>
      <c r="BL122" s="14" t="s">
        <v>117</v>
      </c>
      <c r="BM122" s="213" t="s">
        <v>123</v>
      </c>
    </row>
    <row r="123" s="2" customFormat="1" ht="16.5" customHeight="1">
      <c r="A123" s="35"/>
      <c r="B123" s="36"/>
      <c r="C123" s="201" t="s">
        <v>124</v>
      </c>
      <c r="D123" s="201" t="s">
        <v>113</v>
      </c>
      <c r="E123" s="202" t="s">
        <v>125</v>
      </c>
      <c r="F123" s="203" t="s">
        <v>126</v>
      </c>
      <c r="G123" s="204" t="s">
        <v>116</v>
      </c>
      <c r="H123" s="205">
        <v>48</v>
      </c>
      <c r="I123" s="206"/>
      <c r="J123" s="207">
        <f>ROUND(I123*H123,2)</f>
        <v>0</v>
      </c>
      <c r="K123" s="208"/>
      <c r="L123" s="41"/>
      <c r="M123" s="209" t="s">
        <v>1</v>
      </c>
      <c r="N123" s="210" t="s">
        <v>42</v>
      </c>
      <c r="O123" s="88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3" t="s">
        <v>117</v>
      </c>
      <c r="AT123" s="213" t="s">
        <v>113</v>
      </c>
      <c r="AU123" s="213" t="s">
        <v>81</v>
      </c>
      <c r="AY123" s="14" t="s">
        <v>111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4" t="s">
        <v>118</v>
      </c>
      <c r="BK123" s="214">
        <f>ROUND(I123*H123,2)</f>
        <v>0</v>
      </c>
      <c r="BL123" s="14" t="s">
        <v>117</v>
      </c>
      <c r="BM123" s="213" t="s">
        <v>127</v>
      </c>
    </row>
    <row r="124" s="11" customFormat="1" ht="25.92" customHeight="1">
      <c r="A124" s="11"/>
      <c r="B124" s="187"/>
      <c r="C124" s="188"/>
      <c r="D124" s="189" t="s">
        <v>75</v>
      </c>
      <c r="E124" s="190" t="s">
        <v>128</v>
      </c>
      <c r="F124" s="190" t="s">
        <v>129</v>
      </c>
      <c r="G124" s="188"/>
      <c r="H124" s="188"/>
      <c r="I124" s="191"/>
      <c r="J124" s="192">
        <f>BK124</f>
        <v>0</v>
      </c>
      <c r="K124" s="188"/>
      <c r="L124" s="193"/>
      <c r="M124" s="194"/>
      <c r="N124" s="195"/>
      <c r="O124" s="195"/>
      <c r="P124" s="196">
        <f>SUM(P125:P130)</f>
        <v>0</v>
      </c>
      <c r="Q124" s="195"/>
      <c r="R124" s="196">
        <f>SUM(R125:R130)</f>
        <v>0</v>
      </c>
      <c r="S124" s="195"/>
      <c r="T124" s="197">
        <f>SUM(T125:T130)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98" t="s">
        <v>81</v>
      </c>
      <c r="AT124" s="199" t="s">
        <v>75</v>
      </c>
      <c r="AU124" s="199" t="s">
        <v>76</v>
      </c>
      <c r="AY124" s="198" t="s">
        <v>111</v>
      </c>
      <c r="BK124" s="200">
        <f>SUM(BK125:BK130)</f>
        <v>0</v>
      </c>
    </row>
    <row r="125" s="2" customFormat="1" ht="24.15" customHeight="1">
      <c r="A125" s="35"/>
      <c r="B125" s="36"/>
      <c r="C125" s="201" t="s">
        <v>130</v>
      </c>
      <c r="D125" s="201" t="s">
        <v>113</v>
      </c>
      <c r="E125" s="202" t="s">
        <v>131</v>
      </c>
      <c r="F125" s="203" t="s">
        <v>132</v>
      </c>
      <c r="G125" s="204" t="s">
        <v>133</v>
      </c>
      <c r="H125" s="205">
        <v>10.039999999999999</v>
      </c>
      <c r="I125" s="206"/>
      <c r="J125" s="207">
        <f>ROUND(I125*H125,2)</f>
        <v>0</v>
      </c>
      <c r="K125" s="208"/>
      <c r="L125" s="41"/>
      <c r="M125" s="209" t="s">
        <v>1</v>
      </c>
      <c r="N125" s="210" t="s">
        <v>42</v>
      </c>
      <c r="O125" s="88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3" t="s">
        <v>117</v>
      </c>
      <c r="AT125" s="213" t="s">
        <v>113</v>
      </c>
      <c r="AU125" s="213" t="s">
        <v>81</v>
      </c>
      <c r="AY125" s="14" t="s">
        <v>111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4" t="s">
        <v>118</v>
      </c>
      <c r="BK125" s="214">
        <f>ROUND(I125*H125,2)</f>
        <v>0</v>
      </c>
      <c r="BL125" s="14" t="s">
        <v>117</v>
      </c>
      <c r="BM125" s="213" t="s">
        <v>134</v>
      </c>
    </row>
    <row r="126" s="12" customFormat="1">
      <c r="A126" s="12"/>
      <c r="B126" s="215"/>
      <c r="C126" s="216"/>
      <c r="D126" s="217" t="s">
        <v>135</v>
      </c>
      <c r="E126" s="218" t="s">
        <v>1</v>
      </c>
      <c r="F126" s="219" t="s">
        <v>136</v>
      </c>
      <c r="G126" s="216"/>
      <c r="H126" s="220">
        <v>10.039999999999999</v>
      </c>
      <c r="I126" s="221"/>
      <c r="J126" s="216"/>
      <c r="K126" s="216"/>
      <c r="L126" s="222"/>
      <c r="M126" s="223"/>
      <c r="N126" s="224"/>
      <c r="O126" s="224"/>
      <c r="P126" s="224"/>
      <c r="Q126" s="224"/>
      <c r="R126" s="224"/>
      <c r="S126" s="224"/>
      <c r="T126" s="225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26" t="s">
        <v>135</v>
      </c>
      <c r="AU126" s="226" t="s">
        <v>81</v>
      </c>
      <c r="AV126" s="12" t="s">
        <v>118</v>
      </c>
      <c r="AW126" s="12" t="s">
        <v>32</v>
      </c>
      <c r="AX126" s="12" t="s">
        <v>76</v>
      </c>
      <c r="AY126" s="226" t="s">
        <v>111</v>
      </c>
    </row>
    <row r="127" s="2" customFormat="1" ht="44.25" customHeight="1">
      <c r="A127" s="35"/>
      <c r="B127" s="36"/>
      <c r="C127" s="201" t="s">
        <v>137</v>
      </c>
      <c r="D127" s="201" t="s">
        <v>113</v>
      </c>
      <c r="E127" s="202" t="s">
        <v>138</v>
      </c>
      <c r="F127" s="203" t="s">
        <v>139</v>
      </c>
      <c r="G127" s="204" t="s">
        <v>133</v>
      </c>
      <c r="H127" s="205">
        <v>4</v>
      </c>
      <c r="I127" s="206"/>
      <c r="J127" s="207">
        <f>ROUND(I127*H127,2)</f>
        <v>0</v>
      </c>
      <c r="K127" s="208"/>
      <c r="L127" s="41"/>
      <c r="M127" s="209" t="s">
        <v>1</v>
      </c>
      <c r="N127" s="210" t="s">
        <v>42</v>
      </c>
      <c r="O127" s="88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3" t="s">
        <v>117</v>
      </c>
      <c r="AT127" s="213" t="s">
        <v>113</v>
      </c>
      <c r="AU127" s="213" t="s">
        <v>81</v>
      </c>
      <c r="AY127" s="14" t="s">
        <v>111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4" t="s">
        <v>118</v>
      </c>
      <c r="BK127" s="214">
        <f>ROUND(I127*H127,2)</f>
        <v>0</v>
      </c>
      <c r="BL127" s="14" t="s">
        <v>117</v>
      </c>
      <c r="BM127" s="213" t="s">
        <v>140</v>
      </c>
    </row>
    <row r="128" s="2" customFormat="1" ht="24.15" customHeight="1">
      <c r="A128" s="35"/>
      <c r="B128" s="36"/>
      <c r="C128" s="201" t="s">
        <v>141</v>
      </c>
      <c r="D128" s="201" t="s">
        <v>113</v>
      </c>
      <c r="E128" s="202" t="s">
        <v>142</v>
      </c>
      <c r="F128" s="203" t="s">
        <v>143</v>
      </c>
      <c r="G128" s="204" t="s">
        <v>133</v>
      </c>
      <c r="H128" s="205">
        <v>90.359999999999999</v>
      </c>
      <c r="I128" s="206"/>
      <c r="J128" s="207">
        <f>ROUND(I128*H128,2)</f>
        <v>0</v>
      </c>
      <c r="K128" s="208"/>
      <c r="L128" s="41"/>
      <c r="M128" s="209" t="s">
        <v>1</v>
      </c>
      <c r="N128" s="210" t="s">
        <v>42</v>
      </c>
      <c r="O128" s="88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3" t="s">
        <v>117</v>
      </c>
      <c r="AT128" s="213" t="s">
        <v>113</v>
      </c>
      <c r="AU128" s="213" t="s">
        <v>81</v>
      </c>
      <c r="AY128" s="14" t="s">
        <v>111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4" t="s">
        <v>118</v>
      </c>
      <c r="BK128" s="214">
        <f>ROUND(I128*H128,2)</f>
        <v>0</v>
      </c>
      <c r="BL128" s="14" t="s">
        <v>117</v>
      </c>
      <c r="BM128" s="213" t="s">
        <v>144</v>
      </c>
    </row>
    <row r="129" s="12" customFormat="1">
      <c r="A129" s="12"/>
      <c r="B129" s="215"/>
      <c r="C129" s="216"/>
      <c r="D129" s="217" t="s">
        <v>135</v>
      </c>
      <c r="E129" s="216"/>
      <c r="F129" s="219" t="s">
        <v>145</v>
      </c>
      <c r="G129" s="216"/>
      <c r="H129" s="220">
        <v>90.359999999999999</v>
      </c>
      <c r="I129" s="221"/>
      <c r="J129" s="216"/>
      <c r="K129" s="216"/>
      <c r="L129" s="222"/>
      <c r="M129" s="223"/>
      <c r="N129" s="224"/>
      <c r="O129" s="224"/>
      <c r="P129" s="224"/>
      <c r="Q129" s="224"/>
      <c r="R129" s="224"/>
      <c r="S129" s="224"/>
      <c r="T129" s="225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26" t="s">
        <v>135</v>
      </c>
      <c r="AU129" s="226" t="s">
        <v>81</v>
      </c>
      <c r="AV129" s="12" t="s">
        <v>118</v>
      </c>
      <c r="AW129" s="12" t="s">
        <v>4</v>
      </c>
      <c r="AX129" s="12" t="s">
        <v>81</v>
      </c>
      <c r="AY129" s="226" t="s">
        <v>111</v>
      </c>
    </row>
    <row r="130" s="2" customFormat="1" ht="37.8" customHeight="1">
      <c r="A130" s="35"/>
      <c r="B130" s="36"/>
      <c r="C130" s="201" t="s">
        <v>146</v>
      </c>
      <c r="D130" s="201" t="s">
        <v>113</v>
      </c>
      <c r="E130" s="202" t="s">
        <v>147</v>
      </c>
      <c r="F130" s="203" t="s">
        <v>148</v>
      </c>
      <c r="G130" s="204" t="s">
        <v>116</v>
      </c>
      <c r="H130" s="205">
        <v>1</v>
      </c>
      <c r="I130" s="206"/>
      <c r="J130" s="207">
        <f>ROUND(I130*H130,2)</f>
        <v>0</v>
      </c>
      <c r="K130" s="208"/>
      <c r="L130" s="41"/>
      <c r="M130" s="209" t="s">
        <v>1</v>
      </c>
      <c r="N130" s="210" t="s">
        <v>42</v>
      </c>
      <c r="O130" s="88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3" t="s">
        <v>117</v>
      </c>
      <c r="AT130" s="213" t="s">
        <v>113</v>
      </c>
      <c r="AU130" s="213" t="s">
        <v>81</v>
      </c>
      <c r="AY130" s="14" t="s">
        <v>111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4" t="s">
        <v>118</v>
      </c>
      <c r="BK130" s="214">
        <f>ROUND(I130*H130,2)</f>
        <v>0</v>
      </c>
      <c r="BL130" s="14" t="s">
        <v>117</v>
      </c>
      <c r="BM130" s="213" t="s">
        <v>149</v>
      </c>
    </row>
    <row r="131" s="11" customFormat="1" ht="25.92" customHeight="1">
      <c r="A131" s="11"/>
      <c r="B131" s="187"/>
      <c r="C131" s="188"/>
      <c r="D131" s="189" t="s">
        <v>75</v>
      </c>
      <c r="E131" s="190" t="s">
        <v>150</v>
      </c>
      <c r="F131" s="190" t="s">
        <v>151</v>
      </c>
      <c r="G131" s="188"/>
      <c r="H131" s="188"/>
      <c r="I131" s="191"/>
      <c r="J131" s="192">
        <f>BK131</f>
        <v>0</v>
      </c>
      <c r="K131" s="188"/>
      <c r="L131" s="193"/>
      <c r="M131" s="194"/>
      <c r="N131" s="195"/>
      <c r="O131" s="195"/>
      <c r="P131" s="196">
        <f>SUM(P132:P155)</f>
        <v>0</v>
      </c>
      <c r="Q131" s="195"/>
      <c r="R131" s="196">
        <f>SUM(R132:R155)</f>
        <v>0.84555000000000002</v>
      </c>
      <c r="S131" s="195"/>
      <c r="T131" s="197">
        <f>SUM(T132:T155)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198" t="s">
        <v>118</v>
      </c>
      <c r="AT131" s="199" t="s">
        <v>75</v>
      </c>
      <c r="AU131" s="199" t="s">
        <v>76</v>
      </c>
      <c r="AY131" s="198" t="s">
        <v>111</v>
      </c>
      <c r="BK131" s="200">
        <f>SUM(BK132:BK155)</f>
        <v>0</v>
      </c>
    </row>
    <row r="132" s="2" customFormat="1" ht="16.5" customHeight="1">
      <c r="A132" s="35"/>
      <c r="B132" s="36"/>
      <c r="C132" s="201" t="s">
        <v>81</v>
      </c>
      <c r="D132" s="201" t="s">
        <v>113</v>
      </c>
      <c r="E132" s="202" t="s">
        <v>152</v>
      </c>
      <c r="F132" s="203" t="s">
        <v>153</v>
      </c>
      <c r="G132" s="204" t="s">
        <v>154</v>
      </c>
      <c r="H132" s="205">
        <v>24</v>
      </c>
      <c r="I132" s="206"/>
      <c r="J132" s="207">
        <f>ROUND(I132*H132,2)</f>
        <v>0</v>
      </c>
      <c r="K132" s="208"/>
      <c r="L132" s="41"/>
      <c r="M132" s="209" t="s">
        <v>1</v>
      </c>
      <c r="N132" s="210" t="s">
        <v>42</v>
      </c>
      <c r="O132" s="88"/>
      <c r="P132" s="211">
        <f>O132*H132</f>
        <v>0</v>
      </c>
      <c r="Q132" s="211">
        <v>0.0025600000000000002</v>
      </c>
      <c r="R132" s="211">
        <f>Q132*H132</f>
        <v>0.061440000000000008</v>
      </c>
      <c r="S132" s="211">
        <v>0</v>
      </c>
      <c r="T132" s="21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3" t="s">
        <v>155</v>
      </c>
      <c r="AT132" s="213" t="s">
        <v>113</v>
      </c>
      <c r="AU132" s="213" t="s">
        <v>81</v>
      </c>
      <c r="AY132" s="14" t="s">
        <v>111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4" t="s">
        <v>118</v>
      </c>
      <c r="BK132" s="214">
        <f>ROUND(I132*H132,2)</f>
        <v>0</v>
      </c>
      <c r="BL132" s="14" t="s">
        <v>155</v>
      </c>
      <c r="BM132" s="213" t="s">
        <v>156</v>
      </c>
    </row>
    <row r="133" s="12" customFormat="1">
      <c r="A133" s="12"/>
      <c r="B133" s="215"/>
      <c r="C133" s="216"/>
      <c r="D133" s="217" t="s">
        <v>135</v>
      </c>
      <c r="E133" s="218" t="s">
        <v>1</v>
      </c>
      <c r="F133" s="219" t="s">
        <v>157</v>
      </c>
      <c r="G133" s="216"/>
      <c r="H133" s="220">
        <v>24</v>
      </c>
      <c r="I133" s="221"/>
      <c r="J133" s="216"/>
      <c r="K133" s="216"/>
      <c r="L133" s="222"/>
      <c r="M133" s="223"/>
      <c r="N133" s="224"/>
      <c r="O133" s="224"/>
      <c r="P133" s="224"/>
      <c r="Q133" s="224"/>
      <c r="R133" s="224"/>
      <c r="S133" s="224"/>
      <c r="T133" s="225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26" t="s">
        <v>135</v>
      </c>
      <c r="AU133" s="226" t="s">
        <v>81</v>
      </c>
      <c r="AV133" s="12" t="s">
        <v>118</v>
      </c>
      <c r="AW133" s="12" t="s">
        <v>32</v>
      </c>
      <c r="AX133" s="12" t="s">
        <v>76</v>
      </c>
      <c r="AY133" s="226" t="s">
        <v>111</v>
      </c>
    </row>
    <row r="134" s="2" customFormat="1" ht="21.75" customHeight="1">
      <c r="A134" s="35"/>
      <c r="B134" s="36"/>
      <c r="C134" s="201" t="s">
        <v>158</v>
      </c>
      <c r="D134" s="201" t="s">
        <v>113</v>
      </c>
      <c r="E134" s="202" t="s">
        <v>159</v>
      </c>
      <c r="F134" s="203" t="s">
        <v>160</v>
      </c>
      <c r="G134" s="204" t="s">
        <v>154</v>
      </c>
      <c r="H134" s="205">
        <v>7</v>
      </c>
      <c r="I134" s="206"/>
      <c r="J134" s="207">
        <f>ROUND(I134*H134,2)</f>
        <v>0</v>
      </c>
      <c r="K134" s="208"/>
      <c r="L134" s="41"/>
      <c r="M134" s="209" t="s">
        <v>1</v>
      </c>
      <c r="N134" s="210" t="s">
        <v>42</v>
      </c>
      <c r="O134" s="88"/>
      <c r="P134" s="211">
        <f>O134*H134</f>
        <v>0</v>
      </c>
      <c r="Q134" s="211">
        <v>0.0065300000000000002</v>
      </c>
      <c r="R134" s="211">
        <f>Q134*H134</f>
        <v>0.045710000000000001</v>
      </c>
      <c r="S134" s="211">
        <v>0</v>
      </c>
      <c r="T134" s="21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3" t="s">
        <v>155</v>
      </c>
      <c r="AT134" s="213" t="s">
        <v>113</v>
      </c>
      <c r="AU134" s="213" t="s">
        <v>81</v>
      </c>
      <c r="AY134" s="14" t="s">
        <v>111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4" t="s">
        <v>118</v>
      </c>
      <c r="BK134" s="214">
        <f>ROUND(I134*H134,2)</f>
        <v>0</v>
      </c>
      <c r="BL134" s="14" t="s">
        <v>155</v>
      </c>
      <c r="BM134" s="213" t="s">
        <v>161</v>
      </c>
    </row>
    <row r="135" s="12" customFormat="1">
      <c r="A135" s="12"/>
      <c r="B135" s="215"/>
      <c r="C135" s="216"/>
      <c r="D135" s="217" t="s">
        <v>135</v>
      </c>
      <c r="E135" s="218" t="s">
        <v>1</v>
      </c>
      <c r="F135" s="219" t="s">
        <v>162</v>
      </c>
      <c r="G135" s="216"/>
      <c r="H135" s="220">
        <v>7</v>
      </c>
      <c r="I135" s="221"/>
      <c r="J135" s="216"/>
      <c r="K135" s="216"/>
      <c r="L135" s="222"/>
      <c r="M135" s="223"/>
      <c r="N135" s="224"/>
      <c r="O135" s="224"/>
      <c r="P135" s="224"/>
      <c r="Q135" s="224"/>
      <c r="R135" s="224"/>
      <c r="S135" s="224"/>
      <c r="T135" s="225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26" t="s">
        <v>135</v>
      </c>
      <c r="AU135" s="226" t="s">
        <v>81</v>
      </c>
      <c r="AV135" s="12" t="s">
        <v>118</v>
      </c>
      <c r="AW135" s="12" t="s">
        <v>32</v>
      </c>
      <c r="AX135" s="12" t="s">
        <v>76</v>
      </c>
      <c r="AY135" s="226" t="s">
        <v>111</v>
      </c>
    </row>
    <row r="136" s="2" customFormat="1" ht="16.5" customHeight="1">
      <c r="A136" s="35"/>
      <c r="B136" s="36"/>
      <c r="C136" s="227" t="s">
        <v>163</v>
      </c>
      <c r="D136" s="227" t="s">
        <v>164</v>
      </c>
      <c r="E136" s="228" t="s">
        <v>165</v>
      </c>
      <c r="F136" s="229" t="s">
        <v>166</v>
      </c>
      <c r="G136" s="230" t="s">
        <v>167</v>
      </c>
      <c r="H136" s="231">
        <v>18</v>
      </c>
      <c r="I136" s="232"/>
      <c r="J136" s="233">
        <f>ROUND(I136*H136,2)</f>
        <v>0</v>
      </c>
      <c r="K136" s="234"/>
      <c r="L136" s="235"/>
      <c r="M136" s="236" t="s">
        <v>1</v>
      </c>
      <c r="N136" s="237" t="s">
        <v>42</v>
      </c>
      <c r="O136" s="88"/>
      <c r="P136" s="211">
        <f>O136*H136</f>
        <v>0</v>
      </c>
      <c r="Q136" s="211">
        <v>0.00040000000000000002</v>
      </c>
      <c r="R136" s="211">
        <f>Q136*H136</f>
        <v>0.0072000000000000007</v>
      </c>
      <c r="S136" s="211">
        <v>0</v>
      </c>
      <c r="T136" s="21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3" t="s">
        <v>168</v>
      </c>
      <c r="AT136" s="213" t="s">
        <v>164</v>
      </c>
      <c r="AU136" s="213" t="s">
        <v>81</v>
      </c>
      <c r="AY136" s="14" t="s">
        <v>111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4" t="s">
        <v>118</v>
      </c>
      <c r="BK136" s="214">
        <f>ROUND(I136*H136,2)</f>
        <v>0</v>
      </c>
      <c r="BL136" s="14" t="s">
        <v>155</v>
      </c>
      <c r="BM136" s="213" t="s">
        <v>169</v>
      </c>
    </row>
    <row r="137" s="2" customFormat="1" ht="24.15" customHeight="1">
      <c r="A137" s="35"/>
      <c r="B137" s="36"/>
      <c r="C137" s="201" t="s">
        <v>170</v>
      </c>
      <c r="D137" s="201" t="s">
        <v>113</v>
      </c>
      <c r="E137" s="202" t="s">
        <v>171</v>
      </c>
      <c r="F137" s="203" t="s">
        <v>172</v>
      </c>
      <c r="G137" s="204" t="s">
        <v>116</v>
      </c>
      <c r="H137" s="205">
        <v>48</v>
      </c>
      <c r="I137" s="206"/>
      <c r="J137" s="207">
        <f>ROUND(I137*H137,2)</f>
        <v>0</v>
      </c>
      <c r="K137" s="208"/>
      <c r="L137" s="41"/>
      <c r="M137" s="209" t="s">
        <v>1</v>
      </c>
      <c r="N137" s="210" t="s">
        <v>42</v>
      </c>
      <c r="O137" s="88"/>
      <c r="P137" s="211">
        <f>O137*H137</f>
        <v>0</v>
      </c>
      <c r="Q137" s="211">
        <v>0.0033800000000000002</v>
      </c>
      <c r="R137" s="211">
        <f>Q137*H137</f>
        <v>0.16224</v>
      </c>
      <c r="S137" s="211">
        <v>0</v>
      </c>
      <c r="T137" s="21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3" t="s">
        <v>155</v>
      </c>
      <c r="AT137" s="213" t="s">
        <v>113</v>
      </c>
      <c r="AU137" s="213" t="s">
        <v>81</v>
      </c>
      <c r="AY137" s="14" t="s">
        <v>111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4" t="s">
        <v>118</v>
      </c>
      <c r="BK137" s="214">
        <f>ROUND(I137*H137,2)</f>
        <v>0</v>
      </c>
      <c r="BL137" s="14" t="s">
        <v>155</v>
      </c>
      <c r="BM137" s="213" t="s">
        <v>173</v>
      </c>
    </row>
    <row r="138" s="2" customFormat="1" ht="24.15" customHeight="1">
      <c r="A138" s="35"/>
      <c r="B138" s="36"/>
      <c r="C138" s="201" t="s">
        <v>117</v>
      </c>
      <c r="D138" s="201" t="s">
        <v>113</v>
      </c>
      <c r="E138" s="202" t="s">
        <v>174</v>
      </c>
      <c r="F138" s="203" t="s">
        <v>175</v>
      </c>
      <c r="G138" s="204" t="s">
        <v>176</v>
      </c>
      <c r="H138" s="205">
        <v>48</v>
      </c>
      <c r="I138" s="206"/>
      <c r="J138" s="207">
        <f>ROUND(I138*H138,2)</f>
        <v>0</v>
      </c>
      <c r="K138" s="208"/>
      <c r="L138" s="41"/>
      <c r="M138" s="209" t="s">
        <v>1</v>
      </c>
      <c r="N138" s="210" t="s">
        <v>42</v>
      </c>
      <c r="O138" s="88"/>
      <c r="P138" s="211">
        <f>O138*H138</f>
        <v>0</v>
      </c>
      <c r="Q138" s="211">
        <v>0.00016000000000000001</v>
      </c>
      <c r="R138" s="211">
        <f>Q138*H138</f>
        <v>0.0076800000000000011</v>
      </c>
      <c r="S138" s="211">
        <v>0</v>
      </c>
      <c r="T138" s="21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3" t="s">
        <v>155</v>
      </c>
      <c r="AT138" s="213" t="s">
        <v>113</v>
      </c>
      <c r="AU138" s="213" t="s">
        <v>81</v>
      </c>
      <c r="AY138" s="14" t="s">
        <v>111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4" t="s">
        <v>118</v>
      </c>
      <c r="BK138" s="214">
        <f>ROUND(I138*H138,2)</f>
        <v>0</v>
      </c>
      <c r="BL138" s="14" t="s">
        <v>155</v>
      </c>
      <c r="BM138" s="213" t="s">
        <v>177</v>
      </c>
    </row>
    <row r="139" s="2" customFormat="1" ht="16.5" customHeight="1">
      <c r="A139" s="35"/>
      <c r="B139" s="36"/>
      <c r="C139" s="201" t="s">
        <v>178</v>
      </c>
      <c r="D139" s="201" t="s">
        <v>113</v>
      </c>
      <c r="E139" s="202" t="s">
        <v>179</v>
      </c>
      <c r="F139" s="203" t="s">
        <v>180</v>
      </c>
      <c r="G139" s="204" t="s">
        <v>116</v>
      </c>
      <c r="H139" s="205">
        <v>48</v>
      </c>
      <c r="I139" s="206"/>
      <c r="J139" s="207">
        <f>ROUND(I139*H139,2)</f>
        <v>0</v>
      </c>
      <c r="K139" s="208"/>
      <c r="L139" s="41"/>
      <c r="M139" s="209" t="s">
        <v>1</v>
      </c>
      <c r="N139" s="210" t="s">
        <v>42</v>
      </c>
      <c r="O139" s="88"/>
      <c r="P139" s="211">
        <f>O139*H139</f>
        <v>0</v>
      </c>
      <c r="Q139" s="211">
        <v>0.00022000000000000001</v>
      </c>
      <c r="R139" s="211">
        <f>Q139*H139</f>
        <v>0.01056</v>
      </c>
      <c r="S139" s="211">
        <v>0</v>
      </c>
      <c r="T139" s="21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3" t="s">
        <v>155</v>
      </c>
      <c r="AT139" s="213" t="s">
        <v>113</v>
      </c>
      <c r="AU139" s="213" t="s">
        <v>81</v>
      </c>
      <c r="AY139" s="14" t="s">
        <v>111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4" t="s">
        <v>118</v>
      </c>
      <c r="BK139" s="214">
        <f>ROUND(I139*H139,2)</f>
        <v>0</v>
      </c>
      <c r="BL139" s="14" t="s">
        <v>155</v>
      </c>
      <c r="BM139" s="213" t="s">
        <v>181</v>
      </c>
    </row>
    <row r="140" s="2" customFormat="1" ht="24.15" customHeight="1">
      <c r="A140" s="35"/>
      <c r="B140" s="36"/>
      <c r="C140" s="201" t="s">
        <v>182</v>
      </c>
      <c r="D140" s="201" t="s">
        <v>113</v>
      </c>
      <c r="E140" s="202" t="s">
        <v>183</v>
      </c>
      <c r="F140" s="203" t="s">
        <v>184</v>
      </c>
      <c r="G140" s="204" t="s">
        <v>154</v>
      </c>
      <c r="H140" s="205">
        <v>144</v>
      </c>
      <c r="I140" s="206"/>
      <c r="J140" s="207">
        <f>ROUND(I140*H140,2)</f>
        <v>0</v>
      </c>
      <c r="K140" s="208"/>
      <c r="L140" s="41"/>
      <c r="M140" s="209" t="s">
        <v>1</v>
      </c>
      <c r="N140" s="210" t="s">
        <v>42</v>
      </c>
      <c r="O140" s="88"/>
      <c r="P140" s="211">
        <f>O140*H140</f>
        <v>0</v>
      </c>
      <c r="Q140" s="211">
        <v>0.00036999999999999999</v>
      </c>
      <c r="R140" s="211">
        <f>Q140*H140</f>
        <v>0.053280000000000001</v>
      </c>
      <c r="S140" s="211">
        <v>0</v>
      </c>
      <c r="T140" s="21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3" t="s">
        <v>155</v>
      </c>
      <c r="AT140" s="213" t="s">
        <v>113</v>
      </c>
      <c r="AU140" s="213" t="s">
        <v>81</v>
      </c>
      <c r="AY140" s="14" t="s">
        <v>111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4" t="s">
        <v>118</v>
      </c>
      <c r="BK140" s="214">
        <f>ROUND(I140*H140,2)</f>
        <v>0</v>
      </c>
      <c r="BL140" s="14" t="s">
        <v>155</v>
      </c>
      <c r="BM140" s="213" t="s">
        <v>185</v>
      </c>
    </row>
    <row r="141" s="2" customFormat="1" ht="24.15" customHeight="1">
      <c r="A141" s="35"/>
      <c r="B141" s="36"/>
      <c r="C141" s="201" t="s">
        <v>186</v>
      </c>
      <c r="D141" s="201" t="s">
        <v>113</v>
      </c>
      <c r="E141" s="202" t="s">
        <v>187</v>
      </c>
      <c r="F141" s="203" t="s">
        <v>188</v>
      </c>
      <c r="G141" s="204" t="s">
        <v>154</v>
      </c>
      <c r="H141" s="205">
        <v>20</v>
      </c>
      <c r="I141" s="206"/>
      <c r="J141" s="207">
        <f>ROUND(I141*H141,2)</f>
        <v>0</v>
      </c>
      <c r="K141" s="208"/>
      <c r="L141" s="41"/>
      <c r="M141" s="209" t="s">
        <v>1</v>
      </c>
      <c r="N141" s="210" t="s">
        <v>42</v>
      </c>
      <c r="O141" s="88"/>
      <c r="P141" s="211">
        <f>O141*H141</f>
        <v>0</v>
      </c>
      <c r="Q141" s="211">
        <v>0.00055000000000000003</v>
      </c>
      <c r="R141" s="211">
        <f>Q141*H141</f>
        <v>0.011000000000000001</v>
      </c>
      <c r="S141" s="211">
        <v>0</v>
      </c>
      <c r="T141" s="21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3" t="s">
        <v>155</v>
      </c>
      <c r="AT141" s="213" t="s">
        <v>113</v>
      </c>
      <c r="AU141" s="213" t="s">
        <v>81</v>
      </c>
      <c r="AY141" s="14" t="s">
        <v>111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4" t="s">
        <v>118</v>
      </c>
      <c r="BK141" s="214">
        <f>ROUND(I141*H141,2)</f>
        <v>0</v>
      </c>
      <c r="BL141" s="14" t="s">
        <v>155</v>
      </c>
      <c r="BM141" s="213" t="s">
        <v>189</v>
      </c>
    </row>
    <row r="142" s="2" customFormat="1" ht="24.15" customHeight="1">
      <c r="A142" s="35"/>
      <c r="B142" s="36"/>
      <c r="C142" s="201" t="s">
        <v>190</v>
      </c>
      <c r="D142" s="201" t="s">
        <v>113</v>
      </c>
      <c r="E142" s="202" t="s">
        <v>191</v>
      </c>
      <c r="F142" s="203" t="s">
        <v>192</v>
      </c>
      <c r="G142" s="204" t="s">
        <v>154</v>
      </c>
      <c r="H142" s="205">
        <v>57</v>
      </c>
      <c r="I142" s="206"/>
      <c r="J142" s="207">
        <f>ROUND(I142*H142,2)</f>
        <v>0</v>
      </c>
      <c r="K142" s="208"/>
      <c r="L142" s="41"/>
      <c r="M142" s="209" t="s">
        <v>1</v>
      </c>
      <c r="N142" s="210" t="s">
        <v>42</v>
      </c>
      <c r="O142" s="88"/>
      <c r="P142" s="211">
        <f>O142*H142</f>
        <v>0</v>
      </c>
      <c r="Q142" s="211">
        <v>0.00069999999999999999</v>
      </c>
      <c r="R142" s="211">
        <f>Q142*H142</f>
        <v>0.039899999999999998</v>
      </c>
      <c r="S142" s="211">
        <v>0</v>
      </c>
      <c r="T142" s="21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3" t="s">
        <v>155</v>
      </c>
      <c r="AT142" s="213" t="s">
        <v>113</v>
      </c>
      <c r="AU142" s="213" t="s">
        <v>81</v>
      </c>
      <c r="AY142" s="14" t="s">
        <v>111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4" t="s">
        <v>118</v>
      </c>
      <c r="BK142" s="214">
        <f>ROUND(I142*H142,2)</f>
        <v>0</v>
      </c>
      <c r="BL142" s="14" t="s">
        <v>155</v>
      </c>
      <c r="BM142" s="213" t="s">
        <v>193</v>
      </c>
    </row>
    <row r="143" s="2" customFormat="1" ht="24.15" customHeight="1">
      <c r="A143" s="35"/>
      <c r="B143" s="36"/>
      <c r="C143" s="201" t="s">
        <v>194</v>
      </c>
      <c r="D143" s="201" t="s">
        <v>113</v>
      </c>
      <c r="E143" s="202" t="s">
        <v>195</v>
      </c>
      <c r="F143" s="203" t="s">
        <v>196</v>
      </c>
      <c r="G143" s="204" t="s">
        <v>154</v>
      </c>
      <c r="H143" s="205">
        <v>90</v>
      </c>
      <c r="I143" s="206"/>
      <c r="J143" s="207">
        <f>ROUND(I143*H143,2)</f>
        <v>0</v>
      </c>
      <c r="K143" s="208"/>
      <c r="L143" s="41"/>
      <c r="M143" s="209" t="s">
        <v>1</v>
      </c>
      <c r="N143" s="210" t="s">
        <v>42</v>
      </c>
      <c r="O143" s="88"/>
      <c r="P143" s="211">
        <f>O143*H143</f>
        <v>0</v>
      </c>
      <c r="Q143" s="211">
        <v>0.00124</v>
      </c>
      <c r="R143" s="211">
        <f>Q143*H143</f>
        <v>0.11160000000000001</v>
      </c>
      <c r="S143" s="211">
        <v>0</v>
      </c>
      <c r="T143" s="21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3" t="s">
        <v>155</v>
      </c>
      <c r="AT143" s="213" t="s">
        <v>113</v>
      </c>
      <c r="AU143" s="213" t="s">
        <v>81</v>
      </c>
      <c r="AY143" s="14" t="s">
        <v>111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4" t="s">
        <v>118</v>
      </c>
      <c r="BK143" s="214">
        <f>ROUND(I143*H143,2)</f>
        <v>0</v>
      </c>
      <c r="BL143" s="14" t="s">
        <v>155</v>
      </c>
      <c r="BM143" s="213" t="s">
        <v>197</v>
      </c>
    </row>
    <row r="144" s="2" customFormat="1" ht="24.15" customHeight="1">
      <c r="A144" s="35"/>
      <c r="B144" s="36"/>
      <c r="C144" s="201" t="s">
        <v>8</v>
      </c>
      <c r="D144" s="201" t="s">
        <v>113</v>
      </c>
      <c r="E144" s="202" t="s">
        <v>198</v>
      </c>
      <c r="F144" s="203" t="s">
        <v>199</v>
      </c>
      <c r="G144" s="204" t="s">
        <v>154</v>
      </c>
      <c r="H144" s="205">
        <v>6</v>
      </c>
      <c r="I144" s="206"/>
      <c r="J144" s="207">
        <f>ROUND(I144*H144,2)</f>
        <v>0</v>
      </c>
      <c r="K144" s="208"/>
      <c r="L144" s="41"/>
      <c r="M144" s="209" t="s">
        <v>1</v>
      </c>
      <c r="N144" s="210" t="s">
        <v>42</v>
      </c>
      <c r="O144" s="88"/>
      <c r="P144" s="211">
        <f>O144*H144</f>
        <v>0</v>
      </c>
      <c r="Q144" s="211">
        <v>0.0016100000000000001</v>
      </c>
      <c r="R144" s="211">
        <f>Q144*H144</f>
        <v>0.0096600000000000002</v>
      </c>
      <c r="S144" s="211">
        <v>0</v>
      </c>
      <c r="T144" s="21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3" t="s">
        <v>155</v>
      </c>
      <c r="AT144" s="213" t="s">
        <v>113</v>
      </c>
      <c r="AU144" s="213" t="s">
        <v>81</v>
      </c>
      <c r="AY144" s="14" t="s">
        <v>111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4" t="s">
        <v>118</v>
      </c>
      <c r="BK144" s="214">
        <f>ROUND(I144*H144,2)</f>
        <v>0</v>
      </c>
      <c r="BL144" s="14" t="s">
        <v>155</v>
      </c>
      <c r="BM144" s="213" t="s">
        <v>200</v>
      </c>
    </row>
    <row r="145" s="2" customFormat="1" ht="24.15" customHeight="1">
      <c r="A145" s="35"/>
      <c r="B145" s="36"/>
      <c r="C145" s="201" t="s">
        <v>201</v>
      </c>
      <c r="D145" s="201" t="s">
        <v>113</v>
      </c>
      <c r="E145" s="202" t="s">
        <v>202</v>
      </c>
      <c r="F145" s="203" t="s">
        <v>203</v>
      </c>
      <c r="G145" s="204" t="s">
        <v>154</v>
      </c>
      <c r="H145" s="205">
        <v>1</v>
      </c>
      <c r="I145" s="206"/>
      <c r="J145" s="207">
        <f>ROUND(I145*H145,2)</f>
        <v>0</v>
      </c>
      <c r="K145" s="208"/>
      <c r="L145" s="41"/>
      <c r="M145" s="209" t="s">
        <v>1</v>
      </c>
      <c r="N145" s="210" t="s">
        <v>42</v>
      </c>
      <c r="O145" s="88"/>
      <c r="P145" s="211">
        <f>O145*H145</f>
        <v>0</v>
      </c>
      <c r="Q145" s="211">
        <v>0.0019599999999999999</v>
      </c>
      <c r="R145" s="211">
        <f>Q145*H145</f>
        <v>0.0019599999999999999</v>
      </c>
      <c r="S145" s="211">
        <v>0</v>
      </c>
      <c r="T145" s="21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3" t="s">
        <v>155</v>
      </c>
      <c r="AT145" s="213" t="s">
        <v>113</v>
      </c>
      <c r="AU145" s="213" t="s">
        <v>81</v>
      </c>
      <c r="AY145" s="14" t="s">
        <v>111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4" t="s">
        <v>118</v>
      </c>
      <c r="BK145" s="214">
        <f>ROUND(I145*H145,2)</f>
        <v>0</v>
      </c>
      <c r="BL145" s="14" t="s">
        <v>155</v>
      </c>
      <c r="BM145" s="213" t="s">
        <v>204</v>
      </c>
    </row>
    <row r="146" s="2" customFormat="1" ht="21.75" customHeight="1">
      <c r="A146" s="35"/>
      <c r="B146" s="36"/>
      <c r="C146" s="201" t="s">
        <v>205</v>
      </c>
      <c r="D146" s="201" t="s">
        <v>113</v>
      </c>
      <c r="E146" s="202" t="s">
        <v>206</v>
      </c>
      <c r="F146" s="203" t="s">
        <v>207</v>
      </c>
      <c r="G146" s="204" t="s">
        <v>154</v>
      </c>
      <c r="H146" s="205">
        <v>36</v>
      </c>
      <c r="I146" s="206"/>
      <c r="J146" s="207">
        <f>ROUND(I146*H146,2)</f>
        <v>0</v>
      </c>
      <c r="K146" s="208"/>
      <c r="L146" s="41"/>
      <c r="M146" s="209" t="s">
        <v>1</v>
      </c>
      <c r="N146" s="210" t="s">
        <v>42</v>
      </c>
      <c r="O146" s="88"/>
      <c r="P146" s="211">
        <f>O146*H146</f>
        <v>0</v>
      </c>
      <c r="Q146" s="211">
        <v>0.0034399999999999999</v>
      </c>
      <c r="R146" s="211">
        <f>Q146*H146</f>
        <v>0.12383999999999999</v>
      </c>
      <c r="S146" s="211">
        <v>0</v>
      </c>
      <c r="T146" s="21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3" t="s">
        <v>155</v>
      </c>
      <c r="AT146" s="213" t="s">
        <v>113</v>
      </c>
      <c r="AU146" s="213" t="s">
        <v>81</v>
      </c>
      <c r="AY146" s="14" t="s">
        <v>111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4" t="s">
        <v>118</v>
      </c>
      <c r="BK146" s="214">
        <f>ROUND(I146*H146,2)</f>
        <v>0</v>
      </c>
      <c r="BL146" s="14" t="s">
        <v>155</v>
      </c>
      <c r="BM146" s="213" t="s">
        <v>208</v>
      </c>
    </row>
    <row r="147" s="2" customFormat="1" ht="24.15" customHeight="1">
      <c r="A147" s="35"/>
      <c r="B147" s="36"/>
      <c r="C147" s="201" t="s">
        <v>209</v>
      </c>
      <c r="D147" s="201" t="s">
        <v>113</v>
      </c>
      <c r="E147" s="202" t="s">
        <v>210</v>
      </c>
      <c r="F147" s="203" t="s">
        <v>211</v>
      </c>
      <c r="G147" s="204" t="s">
        <v>116</v>
      </c>
      <c r="H147" s="205">
        <v>48</v>
      </c>
      <c r="I147" s="206"/>
      <c r="J147" s="207">
        <f>ROUND(I147*H147,2)</f>
        <v>0</v>
      </c>
      <c r="K147" s="208"/>
      <c r="L147" s="41"/>
      <c r="M147" s="209" t="s">
        <v>1</v>
      </c>
      <c r="N147" s="210" t="s">
        <v>42</v>
      </c>
      <c r="O147" s="88"/>
      <c r="P147" s="211">
        <f>O147*H147</f>
        <v>0</v>
      </c>
      <c r="Q147" s="211">
        <v>0.00035</v>
      </c>
      <c r="R147" s="211">
        <f>Q147*H147</f>
        <v>0.016799999999999999</v>
      </c>
      <c r="S147" s="211">
        <v>0</v>
      </c>
      <c r="T147" s="21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3" t="s">
        <v>155</v>
      </c>
      <c r="AT147" s="213" t="s">
        <v>113</v>
      </c>
      <c r="AU147" s="213" t="s">
        <v>81</v>
      </c>
      <c r="AY147" s="14" t="s">
        <v>111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4" t="s">
        <v>118</v>
      </c>
      <c r="BK147" s="214">
        <f>ROUND(I147*H147,2)</f>
        <v>0</v>
      </c>
      <c r="BL147" s="14" t="s">
        <v>155</v>
      </c>
      <c r="BM147" s="213" t="s">
        <v>212</v>
      </c>
    </row>
    <row r="148" s="2" customFormat="1" ht="24.15" customHeight="1">
      <c r="A148" s="35"/>
      <c r="B148" s="36"/>
      <c r="C148" s="201" t="s">
        <v>155</v>
      </c>
      <c r="D148" s="201" t="s">
        <v>113</v>
      </c>
      <c r="E148" s="202" t="s">
        <v>213</v>
      </c>
      <c r="F148" s="203" t="s">
        <v>214</v>
      </c>
      <c r="G148" s="204" t="s">
        <v>176</v>
      </c>
      <c r="H148" s="205">
        <v>48</v>
      </c>
      <c r="I148" s="206"/>
      <c r="J148" s="207">
        <f>ROUND(I148*H148,2)</f>
        <v>0</v>
      </c>
      <c r="K148" s="208"/>
      <c r="L148" s="41"/>
      <c r="M148" s="209" t="s">
        <v>1</v>
      </c>
      <c r="N148" s="210" t="s">
        <v>42</v>
      </c>
      <c r="O148" s="88"/>
      <c r="P148" s="211">
        <f>O148*H148</f>
        <v>0</v>
      </c>
      <c r="Q148" s="211">
        <v>0.00024000000000000001</v>
      </c>
      <c r="R148" s="211">
        <f>Q148*H148</f>
        <v>0.011520000000000001</v>
      </c>
      <c r="S148" s="211">
        <v>0</v>
      </c>
      <c r="T148" s="21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3" t="s">
        <v>155</v>
      </c>
      <c r="AT148" s="213" t="s">
        <v>113</v>
      </c>
      <c r="AU148" s="213" t="s">
        <v>81</v>
      </c>
      <c r="AY148" s="14" t="s">
        <v>111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4" t="s">
        <v>118</v>
      </c>
      <c r="BK148" s="214">
        <f>ROUND(I148*H148,2)</f>
        <v>0</v>
      </c>
      <c r="BL148" s="14" t="s">
        <v>155</v>
      </c>
      <c r="BM148" s="213" t="s">
        <v>215</v>
      </c>
    </row>
    <row r="149" s="2" customFormat="1" ht="24.15" customHeight="1">
      <c r="A149" s="35"/>
      <c r="B149" s="36"/>
      <c r="C149" s="201" t="s">
        <v>216</v>
      </c>
      <c r="D149" s="201" t="s">
        <v>113</v>
      </c>
      <c r="E149" s="202" t="s">
        <v>217</v>
      </c>
      <c r="F149" s="203" t="s">
        <v>218</v>
      </c>
      <c r="G149" s="204" t="s">
        <v>176</v>
      </c>
      <c r="H149" s="205">
        <v>102</v>
      </c>
      <c r="I149" s="206"/>
      <c r="J149" s="207">
        <f>ROUND(I149*H149,2)</f>
        <v>0</v>
      </c>
      <c r="K149" s="208"/>
      <c r="L149" s="41"/>
      <c r="M149" s="209" t="s">
        <v>1</v>
      </c>
      <c r="N149" s="210" t="s">
        <v>42</v>
      </c>
      <c r="O149" s="88"/>
      <c r="P149" s="211">
        <f>O149*H149</f>
        <v>0</v>
      </c>
      <c r="Q149" s="211">
        <v>0.00060999999999999997</v>
      </c>
      <c r="R149" s="211">
        <f>Q149*H149</f>
        <v>0.062219999999999998</v>
      </c>
      <c r="S149" s="211">
        <v>0</v>
      </c>
      <c r="T149" s="21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3" t="s">
        <v>155</v>
      </c>
      <c r="AT149" s="213" t="s">
        <v>113</v>
      </c>
      <c r="AU149" s="213" t="s">
        <v>81</v>
      </c>
      <c r="AY149" s="14" t="s">
        <v>111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4" t="s">
        <v>118</v>
      </c>
      <c r="BK149" s="214">
        <f>ROUND(I149*H149,2)</f>
        <v>0</v>
      </c>
      <c r="BL149" s="14" t="s">
        <v>155</v>
      </c>
      <c r="BM149" s="213" t="s">
        <v>219</v>
      </c>
    </row>
    <row r="150" s="2" customFormat="1" ht="24.15" customHeight="1">
      <c r="A150" s="35"/>
      <c r="B150" s="36"/>
      <c r="C150" s="201" t="s">
        <v>220</v>
      </c>
      <c r="D150" s="201" t="s">
        <v>113</v>
      </c>
      <c r="E150" s="202" t="s">
        <v>221</v>
      </c>
      <c r="F150" s="203" t="s">
        <v>222</v>
      </c>
      <c r="G150" s="204" t="s">
        <v>176</v>
      </c>
      <c r="H150" s="205">
        <v>1</v>
      </c>
      <c r="I150" s="206"/>
      <c r="J150" s="207">
        <f>ROUND(I150*H150,2)</f>
        <v>0</v>
      </c>
      <c r="K150" s="208"/>
      <c r="L150" s="41"/>
      <c r="M150" s="209" t="s">
        <v>1</v>
      </c>
      <c r="N150" s="210" t="s">
        <v>42</v>
      </c>
      <c r="O150" s="88"/>
      <c r="P150" s="211">
        <f>O150*H150</f>
        <v>0</v>
      </c>
      <c r="Q150" s="211">
        <v>0.0020799999999999998</v>
      </c>
      <c r="R150" s="211">
        <f>Q150*H150</f>
        <v>0.0020799999999999998</v>
      </c>
      <c r="S150" s="211">
        <v>0</v>
      </c>
      <c r="T150" s="21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3" t="s">
        <v>155</v>
      </c>
      <c r="AT150" s="213" t="s">
        <v>113</v>
      </c>
      <c r="AU150" s="213" t="s">
        <v>81</v>
      </c>
      <c r="AY150" s="14" t="s">
        <v>111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4" t="s">
        <v>118</v>
      </c>
      <c r="BK150" s="214">
        <f>ROUND(I150*H150,2)</f>
        <v>0</v>
      </c>
      <c r="BL150" s="14" t="s">
        <v>155</v>
      </c>
      <c r="BM150" s="213" t="s">
        <v>223</v>
      </c>
    </row>
    <row r="151" s="2" customFormat="1" ht="21.75" customHeight="1">
      <c r="A151" s="35"/>
      <c r="B151" s="36"/>
      <c r="C151" s="201" t="s">
        <v>224</v>
      </c>
      <c r="D151" s="201" t="s">
        <v>113</v>
      </c>
      <c r="E151" s="202" t="s">
        <v>225</v>
      </c>
      <c r="F151" s="203" t="s">
        <v>226</v>
      </c>
      <c r="G151" s="204" t="s">
        <v>116</v>
      </c>
      <c r="H151" s="205">
        <v>30</v>
      </c>
      <c r="I151" s="206"/>
      <c r="J151" s="207">
        <f>ROUND(I151*H151,2)</f>
        <v>0</v>
      </c>
      <c r="K151" s="208"/>
      <c r="L151" s="41"/>
      <c r="M151" s="209" t="s">
        <v>1</v>
      </c>
      <c r="N151" s="210" t="s">
        <v>42</v>
      </c>
      <c r="O151" s="88"/>
      <c r="P151" s="211">
        <f>O151*H151</f>
        <v>0</v>
      </c>
      <c r="Q151" s="211">
        <v>0.00017000000000000001</v>
      </c>
      <c r="R151" s="211">
        <f>Q151*H151</f>
        <v>0.0051000000000000004</v>
      </c>
      <c r="S151" s="211">
        <v>0</v>
      </c>
      <c r="T151" s="21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3" t="s">
        <v>155</v>
      </c>
      <c r="AT151" s="213" t="s">
        <v>113</v>
      </c>
      <c r="AU151" s="213" t="s">
        <v>81</v>
      </c>
      <c r="AY151" s="14" t="s">
        <v>111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4" t="s">
        <v>118</v>
      </c>
      <c r="BK151" s="214">
        <f>ROUND(I151*H151,2)</f>
        <v>0</v>
      </c>
      <c r="BL151" s="14" t="s">
        <v>155</v>
      </c>
      <c r="BM151" s="213" t="s">
        <v>227</v>
      </c>
    </row>
    <row r="152" s="2" customFormat="1" ht="33" customHeight="1">
      <c r="A152" s="35"/>
      <c r="B152" s="36"/>
      <c r="C152" s="201" t="s">
        <v>228</v>
      </c>
      <c r="D152" s="201" t="s">
        <v>113</v>
      </c>
      <c r="E152" s="202" t="s">
        <v>229</v>
      </c>
      <c r="F152" s="203" t="s">
        <v>230</v>
      </c>
      <c r="G152" s="204" t="s">
        <v>116</v>
      </c>
      <c r="H152" s="205">
        <v>1</v>
      </c>
      <c r="I152" s="206"/>
      <c r="J152" s="207">
        <f>ROUND(I152*H152,2)</f>
        <v>0</v>
      </c>
      <c r="K152" s="208"/>
      <c r="L152" s="41"/>
      <c r="M152" s="209" t="s">
        <v>1</v>
      </c>
      <c r="N152" s="210" t="s">
        <v>42</v>
      </c>
      <c r="O152" s="88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3" t="s">
        <v>155</v>
      </c>
      <c r="AT152" s="213" t="s">
        <v>113</v>
      </c>
      <c r="AU152" s="213" t="s">
        <v>81</v>
      </c>
      <c r="AY152" s="14" t="s">
        <v>111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4" t="s">
        <v>118</v>
      </c>
      <c r="BK152" s="214">
        <f>ROUND(I152*H152,2)</f>
        <v>0</v>
      </c>
      <c r="BL152" s="14" t="s">
        <v>155</v>
      </c>
      <c r="BM152" s="213" t="s">
        <v>231</v>
      </c>
    </row>
    <row r="153" s="2" customFormat="1" ht="16.5" customHeight="1">
      <c r="A153" s="35"/>
      <c r="B153" s="36"/>
      <c r="C153" s="201" t="s">
        <v>232</v>
      </c>
      <c r="D153" s="201" t="s">
        <v>113</v>
      </c>
      <c r="E153" s="202" t="s">
        <v>233</v>
      </c>
      <c r="F153" s="203" t="s">
        <v>234</v>
      </c>
      <c r="G153" s="204" t="s">
        <v>116</v>
      </c>
      <c r="H153" s="205">
        <v>48</v>
      </c>
      <c r="I153" s="206"/>
      <c r="J153" s="207">
        <f>ROUND(I153*H153,2)</f>
        <v>0</v>
      </c>
      <c r="K153" s="208"/>
      <c r="L153" s="41"/>
      <c r="M153" s="209" t="s">
        <v>1</v>
      </c>
      <c r="N153" s="210" t="s">
        <v>42</v>
      </c>
      <c r="O153" s="88"/>
      <c r="P153" s="211">
        <f>O153*H153</f>
        <v>0</v>
      </c>
      <c r="Q153" s="211">
        <v>0.0021199999999999999</v>
      </c>
      <c r="R153" s="211">
        <f>Q153*H153</f>
        <v>0.10175999999999999</v>
      </c>
      <c r="S153" s="211">
        <v>0</v>
      </c>
      <c r="T153" s="21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3" t="s">
        <v>155</v>
      </c>
      <c r="AT153" s="213" t="s">
        <v>113</v>
      </c>
      <c r="AU153" s="213" t="s">
        <v>81</v>
      </c>
      <c r="AY153" s="14" t="s">
        <v>111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4" t="s">
        <v>118</v>
      </c>
      <c r="BK153" s="214">
        <f>ROUND(I153*H153,2)</f>
        <v>0</v>
      </c>
      <c r="BL153" s="14" t="s">
        <v>155</v>
      </c>
      <c r="BM153" s="213" t="s">
        <v>235</v>
      </c>
    </row>
    <row r="154" s="2" customFormat="1" ht="16.5" customHeight="1">
      <c r="A154" s="35"/>
      <c r="B154" s="36"/>
      <c r="C154" s="201" t="s">
        <v>236</v>
      </c>
      <c r="D154" s="201" t="s">
        <v>113</v>
      </c>
      <c r="E154" s="202" t="s">
        <v>237</v>
      </c>
      <c r="F154" s="203" t="s">
        <v>238</v>
      </c>
      <c r="G154" s="204" t="s">
        <v>116</v>
      </c>
      <c r="H154" s="205">
        <v>1</v>
      </c>
      <c r="I154" s="206"/>
      <c r="J154" s="207">
        <f>ROUND(I154*H154,2)</f>
        <v>0</v>
      </c>
      <c r="K154" s="208"/>
      <c r="L154" s="41"/>
      <c r="M154" s="209" t="s">
        <v>1</v>
      </c>
      <c r="N154" s="210" t="s">
        <v>42</v>
      </c>
      <c r="O154" s="88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3" t="s">
        <v>155</v>
      </c>
      <c r="AT154" s="213" t="s">
        <v>113</v>
      </c>
      <c r="AU154" s="213" t="s">
        <v>81</v>
      </c>
      <c r="AY154" s="14" t="s">
        <v>111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4" t="s">
        <v>118</v>
      </c>
      <c r="BK154" s="214">
        <f>ROUND(I154*H154,2)</f>
        <v>0</v>
      </c>
      <c r="BL154" s="14" t="s">
        <v>155</v>
      </c>
      <c r="BM154" s="213" t="s">
        <v>239</v>
      </c>
    </row>
    <row r="155" s="2" customFormat="1" ht="24.15" customHeight="1">
      <c r="A155" s="35"/>
      <c r="B155" s="36"/>
      <c r="C155" s="201" t="s">
        <v>240</v>
      </c>
      <c r="D155" s="201" t="s">
        <v>113</v>
      </c>
      <c r="E155" s="202" t="s">
        <v>241</v>
      </c>
      <c r="F155" s="203" t="s">
        <v>242</v>
      </c>
      <c r="G155" s="204" t="s">
        <v>243</v>
      </c>
      <c r="H155" s="238"/>
      <c r="I155" s="206"/>
      <c r="J155" s="207">
        <f>ROUND(I155*H155,2)</f>
        <v>0</v>
      </c>
      <c r="K155" s="208"/>
      <c r="L155" s="41"/>
      <c r="M155" s="209" t="s">
        <v>1</v>
      </c>
      <c r="N155" s="210" t="s">
        <v>42</v>
      </c>
      <c r="O155" s="88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3" t="s">
        <v>155</v>
      </c>
      <c r="AT155" s="213" t="s">
        <v>113</v>
      </c>
      <c r="AU155" s="213" t="s">
        <v>81</v>
      </c>
      <c r="AY155" s="14" t="s">
        <v>111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4" t="s">
        <v>118</v>
      </c>
      <c r="BK155" s="214">
        <f>ROUND(I155*H155,2)</f>
        <v>0</v>
      </c>
      <c r="BL155" s="14" t="s">
        <v>155</v>
      </c>
      <c r="BM155" s="213" t="s">
        <v>244</v>
      </c>
    </row>
    <row r="156" s="11" customFormat="1" ht="25.92" customHeight="1">
      <c r="A156" s="11"/>
      <c r="B156" s="187"/>
      <c r="C156" s="188"/>
      <c r="D156" s="189" t="s">
        <v>75</v>
      </c>
      <c r="E156" s="190" t="s">
        <v>245</v>
      </c>
      <c r="F156" s="190" t="s">
        <v>246</v>
      </c>
      <c r="G156" s="188"/>
      <c r="H156" s="188"/>
      <c r="I156" s="191"/>
      <c r="J156" s="192">
        <f>BK156</f>
        <v>0</v>
      </c>
      <c r="K156" s="188"/>
      <c r="L156" s="193"/>
      <c r="M156" s="194"/>
      <c r="N156" s="195"/>
      <c r="O156" s="195"/>
      <c r="P156" s="196">
        <f>SUM(P157:P165)</f>
        <v>0</v>
      </c>
      <c r="Q156" s="195"/>
      <c r="R156" s="196">
        <f>SUM(R157:R165)</f>
        <v>0.32976</v>
      </c>
      <c r="S156" s="195"/>
      <c r="T156" s="197">
        <f>SUM(T157:T165)</f>
        <v>6.0040900000000006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198" t="s">
        <v>118</v>
      </c>
      <c r="AT156" s="199" t="s">
        <v>75</v>
      </c>
      <c r="AU156" s="199" t="s">
        <v>76</v>
      </c>
      <c r="AY156" s="198" t="s">
        <v>111</v>
      </c>
      <c r="BK156" s="200">
        <f>SUM(BK157:BK165)</f>
        <v>0</v>
      </c>
    </row>
    <row r="157" s="2" customFormat="1" ht="21.75" customHeight="1">
      <c r="A157" s="35"/>
      <c r="B157" s="36"/>
      <c r="C157" s="201" t="s">
        <v>247</v>
      </c>
      <c r="D157" s="201" t="s">
        <v>113</v>
      </c>
      <c r="E157" s="202" t="s">
        <v>248</v>
      </c>
      <c r="F157" s="203" t="s">
        <v>249</v>
      </c>
      <c r="G157" s="204" t="s">
        <v>154</v>
      </c>
      <c r="H157" s="205">
        <v>221</v>
      </c>
      <c r="I157" s="206"/>
      <c r="J157" s="207">
        <f>ROUND(I157*H157,2)</f>
        <v>0</v>
      </c>
      <c r="K157" s="208"/>
      <c r="L157" s="41"/>
      <c r="M157" s="209" t="s">
        <v>1</v>
      </c>
      <c r="N157" s="210" t="s">
        <v>42</v>
      </c>
      <c r="O157" s="88"/>
      <c r="P157" s="211">
        <f>O157*H157</f>
        <v>0</v>
      </c>
      <c r="Q157" s="211">
        <v>0.00024000000000000001</v>
      </c>
      <c r="R157" s="211">
        <f>Q157*H157</f>
        <v>0.053040000000000004</v>
      </c>
      <c r="S157" s="211">
        <v>0.0025400000000000002</v>
      </c>
      <c r="T157" s="212">
        <f>S157*H157</f>
        <v>0.56134000000000006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3" t="s">
        <v>155</v>
      </c>
      <c r="AT157" s="213" t="s">
        <v>113</v>
      </c>
      <c r="AU157" s="213" t="s">
        <v>81</v>
      </c>
      <c r="AY157" s="14" t="s">
        <v>111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4" t="s">
        <v>118</v>
      </c>
      <c r="BK157" s="214">
        <f>ROUND(I157*H157,2)</f>
        <v>0</v>
      </c>
      <c r="BL157" s="14" t="s">
        <v>155</v>
      </c>
      <c r="BM157" s="213" t="s">
        <v>250</v>
      </c>
    </row>
    <row r="158" s="2" customFormat="1" ht="24.15" customHeight="1">
      <c r="A158" s="35"/>
      <c r="B158" s="36"/>
      <c r="C158" s="201" t="s">
        <v>168</v>
      </c>
      <c r="D158" s="201" t="s">
        <v>113</v>
      </c>
      <c r="E158" s="202" t="s">
        <v>251</v>
      </c>
      <c r="F158" s="203" t="s">
        <v>252</v>
      </c>
      <c r="G158" s="204" t="s">
        <v>154</v>
      </c>
      <c r="H158" s="205">
        <v>97</v>
      </c>
      <c r="I158" s="206"/>
      <c r="J158" s="207">
        <f>ROUND(I158*H158,2)</f>
        <v>0</v>
      </c>
      <c r="K158" s="208"/>
      <c r="L158" s="41"/>
      <c r="M158" s="209" t="s">
        <v>1</v>
      </c>
      <c r="N158" s="210" t="s">
        <v>42</v>
      </c>
      <c r="O158" s="88"/>
      <c r="P158" s="211">
        <f>O158*H158</f>
        <v>0</v>
      </c>
      <c r="Q158" s="211">
        <v>0.00024000000000000001</v>
      </c>
      <c r="R158" s="211">
        <f>Q158*H158</f>
        <v>0.023280000000000002</v>
      </c>
      <c r="S158" s="211">
        <v>0.0047299999999999998</v>
      </c>
      <c r="T158" s="212">
        <f>S158*H158</f>
        <v>0.45881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3" t="s">
        <v>155</v>
      </c>
      <c r="AT158" s="213" t="s">
        <v>113</v>
      </c>
      <c r="AU158" s="213" t="s">
        <v>81</v>
      </c>
      <c r="AY158" s="14" t="s">
        <v>111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4" t="s">
        <v>118</v>
      </c>
      <c r="BK158" s="214">
        <f>ROUND(I158*H158,2)</f>
        <v>0</v>
      </c>
      <c r="BL158" s="14" t="s">
        <v>155</v>
      </c>
      <c r="BM158" s="213" t="s">
        <v>253</v>
      </c>
    </row>
    <row r="159" s="2" customFormat="1" ht="24.15" customHeight="1">
      <c r="A159" s="35"/>
      <c r="B159" s="36"/>
      <c r="C159" s="201" t="s">
        <v>254</v>
      </c>
      <c r="D159" s="201" t="s">
        <v>113</v>
      </c>
      <c r="E159" s="202" t="s">
        <v>255</v>
      </c>
      <c r="F159" s="203" t="s">
        <v>256</v>
      </c>
      <c r="G159" s="204" t="s">
        <v>154</v>
      </c>
      <c r="H159" s="205">
        <v>36</v>
      </c>
      <c r="I159" s="206"/>
      <c r="J159" s="207">
        <f>ROUND(I159*H159,2)</f>
        <v>0</v>
      </c>
      <c r="K159" s="208"/>
      <c r="L159" s="41"/>
      <c r="M159" s="209" t="s">
        <v>1</v>
      </c>
      <c r="N159" s="210" t="s">
        <v>42</v>
      </c>
      <c r="O159" s="88"/>
      <c r="P159" s="211">
        <f>O159*H159</f>
        <v>0</v>
      </c>
      <c r="Q159" s="211">
        <v>0.00024000000000000001</v>
      </c>
      <c r="R159" s="211">
        <f>Q159*H159</f>
        <v>0.0086400000000000001</v>
      </c>
      <c r="S159" s="211">
        <v>0.0055300000000000002</v>
      </c>
      <c r="T159" s="212">
        <f>S159*H159</f>
        <v>0.19908000000000001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3" t="s">
        <v>155</v>
      </c>
      <c r="AT159" s="213" t="s">
        <v>113</v>
      </c>
      <c r="AU159" s="213" t="s">
        <v>81</v>
      </c>
      <c r="AY159" s="14" t="s">
        <v>111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4" t="s">
        <v>118</v>
      </c>
      <c r="BK159" s="214">
        <f>ROUND(I159*H159,2)</f>
        <v>0</v>
      </c>
      <c r="BL159" s="14" t="s">
        <v>155</v>
      </c>
      <c r="BM159" s="213" t="s">
        <v>257</v>
      </c>
    </row>
    <row r="160" s="2" customFormat="1" ht="24.15" customHeight="1">
      <c r="A160" s="35"/>
      <c r="B160" s="36"/>
      <c r="C160" s="201" t="s">
        <v>258</v>
      </c>
      <c r="D160" s="201" t="s">
        <v>113</v>
      </c>
      <c r="E160" s="202" t="s">
        <v>259</v>
      </c>
      <c r="F160" s="203" t="s">
        <v>260</v>
      </c>
      <c r="G160" s="204" t="s">
        <v>261</v>
      </c>
      <c r="H160" s="205">
        <v>48</v>
      </c>
      <c r="I160" s="206"/>
      <c r="J160" s="207">
        <f>ROUND(I160*H160,2)</f>
        <v>0</v>
      </c>
      <c r="K160" s="208"/>
      <c r="L160" s="41"/>
      <c r="M160" s="209" t="s">
        <v>1</v>
      </c>
      <c r="N160" s="210" t="s">
        <v>42</v>
      </c>
      <c r="O160" s="88"/>
      <c r="P160" s="211">
        <f>O160*H160</f>
        <v>0</v>
      </c>
      <c r="Q160" s="211">
        <v>0</v>
      </c>
      <c r="R160" s="211">
        <f>Q160*H160</f>
        <v>0</v>
      </c>
      <c r="S160" s="211">
        <v>0.00513</v>
      </c>
      <c r="T160" s="212">
        <f>S160*H160</f>
        <v>0.24624000000000001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3" t="s">
        <v>155</v>
      </c>
      <c r="AT160" s="213" t="s">
        <v>113</v>
      </c>
      <c r="AU160" s="213" t="s">
        <v>81</v>
      </c>
      <c r="AY160" s="14" t="s">
        <v>111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4" t="s">
        <v>118</v>
      </c>
      <c r="BK160" s="214">
        <f>ROUND(I160*H160,2)</f>
        <v>0</v>
      </c>
      <c r="BL160" s="14" t="s">
        <v>155</v>
      </c>
      <c r="BM160" s="213" t="s">
        <v>262</v>
      </c>
    </row>
    <row r="161" s="2" customFormat="1" ht="16.5" customHeight="1">
      <c r="A161" s="35"/>
      <c r="B161" s="36"/>
      <c r="C161" s="201" t="s">
        <v>263</v>
      </c>
      <c r="D161" s="201" t="s">
        <v>113</v>
      </c>
      <c r="E161" s="202" t="s">
        <v>264</v>
      </c>
      <c r="F161" s="203" t="s">
        <v>265</v>
      </c>
      <c r="G161" s="204" t="s">
        <v>176</v>
      </c>
      <c r="H161" s="205">
        <v>48</v>
      </c>
      <c r="I161" s="206"/>
      <c r="J161" s="207">
        <f>ROUND(I161*H161,2)</f>
        <v>0</v>
      </c>
      <c r="K161" s="208"/>
      <c r="L161" s="41"/>
      <c r="M161" s="209" t="s">
        <v>1</v>
      </c>
      <c r="N161" s="210" t="s">
        <v>42</v>
      </c>
      <c r="O161" s="88"/>
      <c r="P161" s="211">
        <f>O161*H161</f>
        <v>0</v>
      </c>
      <c r="Q161" s="211">
        <v>0</v>
      </c>
      <c r="R161" s="211">
        <f>Q161*H161</f>
        <v>0</v>
      </c>
      <c r="S161" s="211">
        <v>0.00088999999999999995</v>
      </c>
      <c r="T161" s="212">
        <f>S161*H161</f>
        <v>0.042719999999999994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3" t="s">
        <v>155</v>
      </c>
      <c r="AT161" s="213" t="s">
        <v>113</v>
      </c>
      <c r="AU161" s="213" t="s">
        <v>81</v>
      </c>
      <c r="AY161" s="14" t="s">
        <v>111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4" t="s">
        <v>118</v>
      </c>
      <c r="BK161" s="214">
        <f>ROUND(I161*H161,2)</f>
        <v>0</v>
      </c>
      <c r="BL161" s="14" t="s">
        <v>155</v>
      </c>
      <c r="BM161" s="213" t="s">
        <v>266</v>
      </c>
    </row>
    <row r="162" s="2" customFormat="1" ht="24.15" customHeight="1">
      <c r="A162" s="35"/>
      <c r="B162" s="36"/>
      <c r="C162" s="201" t="s">
        <v>267</v>
      </c>
      <c r="D162" s="201" t="s">
        <v>113</v>
      </c>
      <c r="E162" s="202" t="s">
        <v>268</v>
      </c>
      <c r="F162" s="203" t="s">
        <v>269</v>
      </c>
      <c r="G162" s="204" t="s">
        <v>116</v>
      </c>
      <c r="H162" s="205">
        <v>1</v>
      </c>
      <c r="I162" s="206"/>
      <c r="J162" s="207">
        <f>ROUND(I162*H162,2)</f>
        <v>0</v>
      </c>
      <c r="K162" s="208"/>
      <c r="L162" s="41"/>
      <c r="M162" s="209" t="s">
        <v>1</v>
      </c>
      <c r="N162" s="210" t="s">
        <v>42</v>
      </c>
      <c r="O162" s="88"/>
      <c r="P162" s="211">
        <f>O162*H162</f>
        <v>0</v>
      </c>
      <c r="Q162" s="211">
        <v>0</v>
      </c>
      <c r="R162" s="211">
        <f>Q162*H162</f>
        <v>0</v>
      </c>
      <c r="S162" s="211">
        <v>0.031899999999999998</v>
      </c>
      <c r="T162" s="212">
        <f>S162*H162</f>
        <v>0.031899999999999998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3" t="s">
        <v>155</v>
      </c>
      <c r="AT162" s="213" t="s">
        <v>113</v>
      </c>
      <c r="AU162" s="213" t="s">
        <v>81</v>
      </c>
      <c r="AY162" s="14" t="s">
        <v>111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4" t="s">
        <v>118</v>
      </c>
      <c r="BK162" s="214">
        <f>ROUND(I162*H162,2)</f>
        <v>0</v>
      </c>
      <c r="BL162" s="14" t="s">
        <v>155</v>
      </c>
      <c r="BM162" s="213" t="s">
        <v>270</v>
      </c>
    </row>
    <row r="163" s="2" customFormat="1" ht="24.15" customHeight="1">
      <c r="A163" s="35"/>
      <c r="B163" s="36"/>
      <c r="C163" s="201" t="s">
        <v>271</v>
      </c>
      <c r="D163" s="201" t="s">
        <v>113</v>
      </c>
      <c r="E163" s="202" t="s">
        <v>272</v>
      </c>
      <c r="F163" s="203" t="s">
        <v>273</v>
      </c>
      <c r="G163" s="204" t="s">
        <v>176</v>
      </c>
      <c r="H163" s="205">
        <v>48</v>
      </c>
      <c r="I163" s="206"/>
      <c r="J163" s="207">
        <f>ROUND(I163*H163,2)</f>
        <v>0</v>
      </c>
      <c r="K163" s="208"/>
      <c r="L163" s="41"/>
      <c r="M163" s="209" t="s">
        <v>1</v>
      </c>
      <c r="N163" s="210" t="s">
        <v>42</v>
      </c>
      <c r="O163" s="88"/>
      <c r="P163" s="211">
        <f>O163*H163</f>
        <v>0</v>
      </c>
      <c r="Q163" s="211">
        <v>0.0051000000000000004</v>
      </c>
      <c r="R163" s="211">
        <f>Q163*H163</f>
        <v>0.24480000000000002</v>
      </c>
      <c r="S163" s="211">
        <v>0.025999999999999999</v>
      </c>
      <c r="T163" s="212">
        <f>S163*H163</f>
        <v>1.248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3" t="s">
        <v>155</v>
      </c>
      <c r="AT163" s="213" t="s">
        <v>113</v>
      </c>
      <c r="AU163" s="213" t="s">
        <v>81</v>
      </c>
      <c r="AY163" s="14" t="s">
        <v>111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4" t="s">
        <v>118</v>
      </c>
      <c r="BK163" s="214">
        <f>ROUND(I163*H163,2)</f>
        <v>0</v>
      </c>
      <c r="BL163" s="14" t="s">
        <v>155</v>
      </c>
      <c r="BM163" s="213" t="s">
        <v>274</v>
      </c>
    </row>
    <row r="164" s="2" customFormat="1" ht="16.5" customHeight="1">
      <c r="A164" s="35"/>
      <c r="B164" s="36"/>
      <c r="C164" s="201" t="s">
        <v>275</v>
      </c>
      <c r="D164" s="201" t="s">
        <v>113</v>
      </c>
      <c r="E164" s="202" t="s">
        <v>276</v>
      </c>
      <c r="F164" s="203" t="s">
        <v>277</v>
      </c>
      <c r="G164" s="204" t="s">
        <v>116</v>
      </c>
      <c r="H164" s="205">
        <v>48</v>
      </c>
      <c r="I164" s="206"/>
      <c r="J164" s="207">
        <f>ROUND(I164*H164,2)</f>
        <v>0</v>
      </c>
      <c r="K164" s="208"/>
      <c r="L164" s="41"/>
      <c r="M164" s="209" t="s">
        <v>1</v>
      </c>
      <c r="N164" s="210" t="s">
        <v>42</v>
      </c>
      <c r="O164" s="88"/>
      <c r="P164" s="211">
        <f>O164*H164</f>
        <v>0</v>
      </c>
      <c r="Q164" s="211">
        <v>0</v>
      </c>
      <c r="R164" s="211">
        <f>Q164*H164</f>
        <v>0</v>
      </c>
      <c r="S164" s="211">
        <v>0.067000000000000004</v>
      </c>
      <c r="T164" s="212">
        <f>S164*H164</f>
        <v>3.2160000000000002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3" t="s">
        <v>155</v>
      </c>
      <c r="AT164" s="213" t="s">
        <v>113</v>
      </c>
      <c r="AU164" s="213" t="s">
        <v>81</v>
      </c>
      <c r="AY164" s="14" t="s">
        <v>111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4" t="s">
        <v>118</v>
      </c>
      <c r="BK164" s="214">
        <f>ROUND(I164*H164,2)</f>
        <v>0</v>
      </c>
      <c r="BL164" s="14" t="s">
        <v>155</v>
      </c>
      <c r="BM164" s="213" t="s">
        <v>278</v>
      </c>
    </row>
    <row r="165" s="2" customFormat="1" ht="33" customHeight="1">
      <c r="A165" s="35"/>
      <c r="B165" s="36"/>
      <c r="C165" s="201" t="s">
        <v>279</v>
      </c>
      <c r="D165" s="201" t="s">
        <v>113</v>
      </c>
      <c r="E165" s="202" t="s">
        <v>280</v>
      </c>
      <c r="F165" s="203" t="s">
        <v>281</v>
      </c>
      <c r="G165" s="204" t="s">
        <v>133</v>
      </c>
      <c r="H165" s="205">
        <v>6.0039999999999996</v>
      </c>
      <c r="I165" s="206"/>
      <c r="J165" s="207">
        <f>ROUND(I165*H165,2)</f>
        <v>0</v>
      </c>
      <c r="K165" s="208"/>
      <c r="L165" s="41"/>
      <c r="M165" s="209" t="s">
        <v>1</v>
      </c>
      <c r="N165" s="210" t="s">
        <v>42</v>
      </c>
      <c r="O165" s="88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3" t="s">
        <v>155</v>
      </c>
      <c r="AT165" s="213" t="s">
        <v>113</v>
      </c>
      <c r="AU165" s="213" t="s">
        <v>81</v>
      </c>
      <c r="AY165" s="14" t="s">
        <v>111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4" t="s">
        <v>118</v>
      </c>
      <c r="BK165" s="214">
        <f>ROUND(I165*H165,2)</f>
        <v>0</v>
      </c>
      <c r="BL165" s="14" t="s">
        <v>155</v>
      </c>
      <c r="BM165" s="213" t="s">
        <v>282</v>
      </c>
    </row>
    <row r="166" s="11" customFormat="1" ht="25.92" customHeight="1">
      <c r="A166" s="11"/>
      <c r="B166" s="187"/>
      <c r="C166" s="188"/>
      <c r="D166" s="189" t="s">
        <v>75</v>
      </c>
      <c r="E166" s="190" t="s">
        <v>283</v>
      </c>
      <c r="F166" s="190" t="s">
        <v>284</v>
      </c>
      <c r="G166" s="188"/>
      <c r="H166" s="188"/>
      <c r="I166" s="191"/>
      <c r="J166" s="192">
        <f>BK166</f>
        <v>0</v>
      </c>
      <c r="K166" s="188"/>
      <c r="L166" s="193"/>
      <c r="M166" s="194"/>
      <c r="N166" s="195"/>
      <c r="O166" s="195"/>
      <c r="P166" s="196">
        <f>P167</f>
        <v>0</v>
      </c>
      <c r="Q166" s="195"/>
      <c r="R166" s="196">
        <f>R167</f>
        <v>0</v>
      </c>
      <c r="S166" s="195"/>
      <c r="T166" s="197">
        <f>T167</f>
        <v>0</v>
      </c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R166" s="198" t="s">
        <v>170</v>
      </c>
      <c r="AT166" s="199" t="s">
        <v>75</v>
      </c>
      <c r="AU166" s="199" t="s">
        <v>76</v>
      </c>
      <c r="AY166" s="198" t="s">
        <v>111</v>
      </c>
      <c r="BK166" s="200">
        <f>BK167</f>
        <v>0</v>
      </c>
    </row>
    <row r="167" s="2" customFormat="1" ht="24.15" customHeight="1">
      <c r="A167" s="35"/>
      <c r="B167" s="36"/>
      <c r="C167" s="201" t="s">
        <v>285</v>
      </c>
      <c r="D167" s="201" t="s">
        <v>113</v>
      </c>
      <c r="E167" s="202" t="s">
        <v>286</v>
      </c>
      <c r="F167" s="203" t="s">
        <v>287</v>
      </c>
      <c r="G167" s="204" t="s">
        <v>116</v>
      </c>
      <c r="H167" s="205">
        <v>48</v>
      </c>
      <c r="I167" s="206"/>
      <c r="J167" s="207">
        <f>ROUND(I167*H167,2)</f>
        <v>0</v>
      </c>
      <c r="K167" s="208"/>
      <c r="L167" s="41"/>
      <c r="M167" s="209" t="s">
        <v>1</v>
      </c>
      <c r="N167" s="210" t="s">
        <v>42</v>
      </c>
      <c r="O167" s="88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3" t="s">
        <v>288</v>
      </c>
      <c r="AT167" s="213" t="s">
        <v>113</v>
      </c>
      <c r="AU167" s="213" t="s">
        <v>81</v>
      </c>
      <c r="AY167" s="14" t="s">
        <v>111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4" t="s">
        <v>118</v>
      </c>
      <c r="BK167" s="214">
        <f>ROUND(I167*H167,2)</f>
        <v>0</v>
      </c>
      <c r="BL167" s="14" t="s">
        <v>288</v>
      </c>
      <c r="BM167" s="213" t="s">
        <v>289</v>
      </c>
    </row>
    <row r="168" s="11" customFormat="1" ht="25.92" customHeight="1">
      <c r="A168" s="11"/>
      <c r="B168" s="187"/>
      <c r="C168" s="188"/>
      <c r="D168" s="189" t="s">
        <v>75</v>
      </c>
      <c r="E168" s="190" t="s">
        <v>290</v>
      </c>
      <c r="F168" s="190" t="s">
        <v>291</v>
      </c>
      <c r="G168" s="188"/>
      <c r="H168" s="188"/>
      <c r="I168" s="191"/>
      <c r="J168" s="192">
        <f>BK168</f>
        <v>0</v>
      </c>
      <c r="K168" s="188"/>
      <c r="L168" s="193"/>
      <c r="M168" s="194"/>
      <c r="N168" s="195"/>
      <c r="O168" s="195"/>
      <c r="P168" s="196">
        <f>SUM(P169:P173)</f>
        <v>0</v>
      </c>
      <c r="Q168" s="195"/>
      <c r="R168" s="196">
        <f>SUM(R169:R173)</f>
        <v>0</v>
      </c>
      <c r="S168" s="195"/>
      <c r="T168" s="197">
        <f>SUM(T169:T173)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198" t="s">
        <v>170</v>
      </c>
      <c r="AT168" s="199" t="s">
        <v>75</v>
      </c>
      <c r="AU168" s="199" t="s">
        <v>76</v>
      </c>
      <c r="AY168" s="198" t="s">
        <v>111</v>
      </c>
      <c r="BK168" s="200">
        <f>SUM(BK169:BK173)</f>
        <v>0</v>
      </c>
    </row>
    <row r="169" s="2" customFormat="1" ht="21.75" customHeight="1">
      <c r="A169" s="35"/>
      <c r="B169" s="36"/>
      <c r="C169" s="201" t="s">
        <v>292</v>
      </c>
      <c r="D169" s="201" t="s">
        <v>113</v>
      </c>
      <c r="E169" s="202" t="s">
        <v>293</v>
      </c>
      <c r="F169" s="203" t="s">
        <v>294</v>
      </c>
      <c r="G169" s="204" t="s">
        <v>295</v>
      </c>
      <c r="H169" s="205">
        <v>54</v>
      </c>
      <c r="I169" s="206"/>
      <c r="J169" s="207">
        <f>ROUND(I169*H169,2)</f>
        <v>0</v>
      </c>
      <c r="K169" s="208"/>
      <c r="L169" s="41"/>
      <c r="M169" s="209" t="s">
        <v>1</v>
      </c>
      <c r="N169" s="210" t="s">
        <v>42</v>
      </c>
      <c r="O169" s="88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3" t="s">
        <v>288</v>
      </c>
      <c r="AT169" s="213" t="s">
        <v>113</v>
      </c>
      <c r="AU169" s="213" t="s">
        <v>81</v>
      </c>
      <c r="AY169" s="14" t="s">
        <v>111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4" t="s">
        <v>118</v>
      </c>
      <c r="BK169" s="214">
        <f>ROUND(I169*H169,2)</f>
        <v>0</v>
      </c>
      <c r="BL169" s="14" t="s">
        <v>288</v>
      </c>
      <c r="BM169" s="213" t="s">
        <v>296</v>
      </c>
    </row>
    <row r="170" s="12" customFormat="1">
      <c r="A170" s="12"/>
      <c r="B170" s="215"/>
      <c r="C170" s="216"/>
      <c r="D170" s="217" t="s">
        <v>135</v>
      </c>
      <c r="E170" s="218" t="s">
        <v>1</v>
      </c>
      <c r="F170" s="219" t="s">
        <v>297</v>
      </c>
      <c r="G170" s="216"/>
      <c r="H170" s="220">
        <v>54</v>
      </c>
      <c r="I170" s="221"/>
      <c r="J170" s="216"/>
      <c r="K170" s="216"/>
      <c r="L170" s="222"/>
      <c r="M170" s="223"/>
      <c r="N170" s="224"/>
      <c r="O170" s="224"/>
      <c r="P170" s="224"/>
      <c r="Q170" s="224"/>
      <c r="R170" s="224"/>
      <c r="S170" s="224"/>
      <c r="T170" s="225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26" t="s">
        <v>135</v>
      </c>
      <c r="AU170" s="226" t="s">
        <v>81</v>
      </c>
      <c r="AV170" s="12" t="s">
        <v>118</v>
      </c>
      <c r="AW170" s="12" t="s">
        <v>32</v>
      </c>
      <c r="AX170" s="12" t="s">
        <v>76</v>
      </c>
      <c r="AY170" s="226" t="s">
        <v>111</v>
      </c>
    </row>
    <row r="171" s="2" customFormat="1" ht="24.15" customHeight="1">
      <c r="A171" s="35"/>
      <c r="B171" s="36"/>
      <c r="C171" s="201" t="s">
        <v>7</v>
      </c>
      <c r="D171" s="201" t="s">
        <v>113</v>
      </c>
      <c r="E171" s="202" t="s">
        <v>298</v>
      </c>
      <c r="F171" s="203" t="s">
        <v>299</v>
      </c>
      <c r="G171" s="204" t="s">
        <v>295</v>
      </c>
      <c r="H171" s="205">
        <v>1</v>
      </c>
      <c r="I171" s="206"/>
      <c r="J171" s="207">
        <f>ROUND(I171*H171,2)</f>
        <v>0</v>
      </c>
      <c r="K171" s="208"/>
      <c r="L171" s="41"/>
      <c r="M171" s="209" t="s">
        <v>1</v>
      </c>
      <c r="N171" s="210" t="s">
        <v>42</v>
      </c>
      <c r="O171" s="88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3" t="s">
        <v>288</v>
      </c>
      <c r="AT171" s="213" t="s">
        <v>113</v>
      </c>
      <c r="AU171" s="213" t="s">
        <v>81</v>
      </c>
      <c r="AY171" s="14" t="s">
        <v>111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4" t="s">
        <v>118</v>
      </c>
      <c r="BK171" s="214">
        <f>ROUND(I171*H171,2)</f>
        <v>0</v>
      </c>
      <c r="BL171" s="14" t="s">
        <v>288</v>
      </c>
      <c r="BM171" s="213" t="s">
        <v>300</v>
      </c>
    </row>
    <row r="172" s="2" customFormat="1" ht="21.75" customHeight="1">
      <c r="A172" s="35"/>
      <c r="B172" s="36"/>
      <c r="C172" s="201" t="s">
        <v>301</v>
      </c>
      <c r="D172" s="201" t="s">
        <v>113</v>
      </c>
      <c r="E172" s="202" t="s">
        <v>302</v>
      </c>
      <c r="F172" s="203" t="s">
        <v>303</v>
      </c>
      <c r="G172" s="204" t="s">
        <v>154</v>
      </c>
      <c r="H172" s="205">
        <v>318</v>
      </c>
      <c r="I172" s="206"/>
      <c r="J172" s="207">
        <f>ROUND(I172*H172,2)</f>
        <v>0</v>
      </c>
      <c r="K172" s="208"/>
      <c r="L172" s="41"/>
      <c r="M172" s="209" t="s">
        <v>1</v>
      </c>
      <c r="N172" s="210" t="s">
        <v>42</v>
      </c>
      <c r="O172" s="88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3" t="s">
        <v>288</v>
      </c>
      <c r="AT172" s="213" t="s">
        <v>113</v>
      </c>
      <c r="AU172" s="213" t="s">
        <v>81</v>
      </c>
      <c r="AY172" s="14" t="s">
        <v>111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4" t="s">
        <v>118</v>
      </c>
      <c r="BK172" s="214">
        <f>ROUND(I172*H172,2)</f>
        <v>0</v>
      </c>
      <c r="BL172" s="14" t="s">
        <v>288</v>
      </c>
      <c r="BM172" s="213" t="s">
        <v>304</v>
      </c>
    </row>
    <row r="173" s="2" customFormat="1" ht="24.15" customHeight="1">
      <c r="A173" s="35"/>
      <c r="B173" s="36"/>
      <c r="C173" s="201" t="s">
        <v>305</v>
      </c>
      <c r="D173" s="201" t="s">
        <v>113</v>
      </c>
      <c r="E173" s="202" t="s">
        <v>306</v>
      </c>
      <c r="F173" s="203" t="s">
        <v>307</v>
      </c>
      <c r="G173" s="204" t="s">
        <v>154</v>
      </c>
      <c r="H173" s="205">
        <v>36</v>
      </c>
      <c r="I173" s="206"/>
      <c r="J173" s="207">
        <f>ROUND(I173*H173,2)</f>
        <v>0</v>
      </c>
      <c r="K173" s="208"/>
      <c r="L173" s="41"/>
      <c r="M173" s="209" t="s">
        <v>1</v>
      </c>
      <c r="N173" s="210" t="s">
        <v>42</v>
      </c>
      <c r="O173" s="88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3" t="s">
        <v>288</v>
      </c>
      <c r="AT173" s="213" t="s">
        <v>113</v>
      </c>
      <c r="AU173" s="213" t="s">
        <v>81</v>
      </c>
      <c r="AY173" s="14" t="s">
        <v>111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4" t="s">
        <v>118</v>
      </c>
      <c r="BK173" s="214">
        <f>ROUND(I173*H173,2)</f>
        <v>0</v>
      </c>
      <c r="BL173" s="14" t="s">
        <v>288</v>
      </c>
      <c r="BM173" s="213" t="s">
        <v>308</v>
      </c>
    </row>
    <row r="174" s="11" customFormat="1" ht="25.92" customHeight="1">
      <c r="A174" s="11"/>
      <c r="B174" s="187"/>
      <c r="C174" s="188"/>
      <c r="D174" s="189" t="s">
        <v>75</v>
      </c>
      <c r="E174" s="190" t="s">
        <v>309</v>
      </c>
      <c r="F174" s="190" t="s">
        <v>310</v>
      </c>
      <c r="G174" s="188"/>
      <c r="H174" s="188"/>
      <c r="I174" s="191"/>
      <c r="J174" s="192">
        <f>BK174</f>
        <v>0</v>
      </c>
      <c r="K174" s="188"/>
      <c r="L174" s="193"/>
      <c r="M174" s="194"/>
      <c r="N174" s="195"/>
      <c r="O174" s="195"/>
      <c r="P174" s="196">
        <f>SUM(P175:P176)</f>
        <v>0</v>
      </c>
      <c r="Q174" s="195"/>
      <c r="R174" s="196">
        <f>SUM(R175:R176)</f>
        <v>0</v>
      </c>
      <c r="S174" s="195"/>
      <c r="T174" s="197">
        <f>SUM(T175:T176)</f>
        <v>0</v>
      </c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R174" s="198" t="s">
        <v>117</v>
      </c>
      <c r="AT174" s="199" t="s">
        <v>75</v>
      </c>
      <c r="AU174" s="199" t="s">
        <v>76</v>
      </c>
      <c r="AY174" s="198" t="s">
        <v>111</v>
      </c>
      <c r="BK174" s="200">
        <f>SUM(BK175:BK176)</f>
        <v>0</v>
      </c>
    </row>
    <row r="175" s="2" customFormat="1" ht="16.5" customHeight="1">
      <c r="A175" s="35"/>
      <c r="B175" s="36"/>
      <c r="C175" s="201" t="s">
        <v>311</v>
      </c>
      <c r="D175" s="201" t="s">
        <v>113</v>
      </c>
      <c r="E175" s="202" t="s">
        <v>81</v>
      </c>
      <c r="F175" s="203" t="s">
        <v>312</v>
      </c>
      <c r="G175" s="204" t="s">
        <v>116</v>
      </c>
      <c r="H175" s="205">
        <v>1</v>
      </c>
      <c r="I175" s="206"/>
      <c r="J175" s="207">
        <f>ROUND(I175*H175,2)</f>
        <v>0</v>
      </c>
      <c r="K175" s="208"/>
      <c r="L175" s="41"/>
      <c r="M175" s="209" t="s">
        <v>1</v>
      </c>
      <c r="N175" s="210" t="s">
        <v>42</v>
      </c>
      <c r="O175" s="88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3" t="s">
        <v>313</v>
      </c>
      <c r="AT175" s="213" t="s">
        <v>113</v>
      </c>
      <c r="AU175" s="213" t="s">
        <v>81</v>
      </c>
      <c r="AY175" s="14" t="s">
        <v>111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4" t="s">
        <v>118</v>
      </c>
      <c r="BK175" s="214">
        <f>ROUND(I175*H175,2)</f>
        <v>0</v>
      </c>
      <c r="BL175" s="14" t="s">
        <v>313</v>
      </c>
      <c r="BM175" s="213" t="s">
        <v>314</v>
      </c>
    </row>
    <row r="176" s="2" customFormat="1" ht="16.5" customHeight="1">
      <c r="A176" s="35"/>
      <c r="B176" s="36"/>
      <c r="C176" s="201" t="s">
        <v>315</v>
      </c>
      <c r="D176" s="201" t="s">
        <v>113</v>
      </c>
      <c r="E176" s="202" t="s">
        <v>118</v>
      </c>
      <c r="F176" s="203" t="s">
        <v>316</v>
      </c>
      <c r="G176" s="204" t="s">
        <v>116</v>
      </c>
      <c r="H176" s="205">
        <v>1</v>
      </c>
      <c r="I176" s="206"/>
      <c r="J176" s="207">
        <f>ROUND(I176*H176,2)</f>
        <v>0</v>
      </c>
      <c r="K176" s="208"/>
      <c r="L176" s="41"/>
      <c r="M176" s="239" t="s">
        <v>1</v>
      </c>
      <c r="N176" s="240" t="s">
        <v>42</v>
      </c>
      <c r="O176" s="241"/>
      <c r="P176" s="242">
        <f>O176*H176</f>
        <v>0</v>
      </c>
      <c r="Q176" s="242">
        <v>0</v>
      </c>
      <c r="R176" s="242">
        <f>Q176*H176</f>
        <v>0</v>
      </c>
      <c r="S176" s="242">
        <v>0</v>
      </c>
      <c r="T176" s="24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3" t="s">
        <v>313</v>
      </c>
      <c r="AT176" s="213" t="s">
        <v>113</v>
      </c>
      <c r="AU176" s="213" t="s">
        <v>81</v>
      </c>
      <c r="AY176" s="14" t="s">
        <v>111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4" t="s">
        <v>118</v>
      </c>
      <c r="BK176" s="214">
        <f>ROUND(I176*H176,2)</f>
        <v>0</v>
      </c>
      <c r="BL176" s="14" t="s">
        <v>313</v>
      </c>
      <c r="BM176" s="213" t="s">
        <v>317</v>
      </c>
    </row>
    <row r="177" s="2" customFormat="1" ht="6.96" customHeight="1">
      <c r="A177" s="35"/>
      <c r="B177" s="63"/>
      <c r="C177" s="64"/>
      <c r="D177" s="64"/>
      <c r="E177" s="64"/>
      <c r="F177" s="64"/>
      <c r="G177" s="64"/>
      <c r="H177" s="64"/>
      <c r="I177" s="64"/>
      <c r="J177" s="64"/>
      <c r="K177" s="64"/>
      <c r="L177" s="41"/>
      <c r="M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</row>
  </sheetData>
  <sheetProtection sheet="1" autoFilter="0" formatColumns="0" formatRows="0" objects="1" scenarios="1" spinCount="100000" saltValue="ZenMTmS+glzfRfshz+A9RPdUp8hSo0lWyKvbFBIs8iQrOWktfiLjXce9NQUYUw0qdtvMuxx3F2AxlVnM6ScqcA==" hashValue="+u6djxnVYeSHa5uD0Vmq8jLsb9GGNMYaCA+FX4NU3hhRoyo1eqWzk6cBcItNsDB+nJFvcQmEi9fuZM4M3Jehug==" algorithmName="SHA-512" password="CC35"/>
  <autoFilter ref="C118:K176"/>
  <mergeCells count="6">
    <mergeCell ref="E7:H7"/>
    <mergeCell ref="E16:H16"/>
    <mergeCell ref="E25:H25"/>
    <mergeCell ref="E85:H85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Vladka</dc:creator>
  <cp:lastModifiedBy>Vladka</cp:lastModifiedBy>
  <dcterms:created xsi:type="dcterms:W3CDTF">2025-04-10T06:44:54Z</dcterms:created>
  <dcterms:modified xsi:type="dcterms:W3CDTF">2025-04-10T06:44:57Z</dcterms:modified>
</cp:coreProperties>
</file>