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BarvikS\Documents\Rozpočty\Čelakovského 6, 8, 10\Rozpočty Čelakovského 6 a 8\"/>
    </mc:Choice>
  </mc:AlternateContent>
  <bookViews>
    <workbookView xWindow="0" yWindow="0" windowWidth="0" windowHeight="0"/>
  </bookViews>
  <sheets>
    <sheet name="Rekapitulace stavby" sheetId="1" r:id="rId1"/>
    <sheet name="01 - Oprava vnějšího scho..." sheetId="2" r:id="rId2"/>
    <sheet name="02 - Oprava vnějšího scho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Oprava vnějšího scho...'!$C$132:$K$286</definedName>
    <definedName name="_xlnm.Print_Area" localSheetId="1">'01 - Oprava vnějšího scho...'!$C$4:$J$76,'01 - Oprava vnějšího scho...'!$C$82:$J$114,'01 - Oprava vnějšího scho...'!$C$120:$J$286</definedName>
    <definedName name="_xlnm.Print_Titles" localSheetId="1">'01 - Oprava vnějšího scho...'!$132:$132</definedName>
    <definedName name="_xlnm._FilterDatabase" localSheetId="2" hidden="1">'02 - Oprava vnějšího scho...'!$C$132:$K$286</definedName>
    <definedName name="_xlnm.Print_Area" localSheetId="2">'02 - Oprava vnějšího scho...'!$C$4:$J$76,'02 - Oprava vnějšího scho...'!$C$82:$J$114,'02 - Oprava vnějšího scho...'!$C$120:$J$286</definedName>
    <definedName name="_xlnm.Print_Titles" localSheetId="2">'02 - Oprava vnějšího scho...'!$132:$132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286"/>
  <c r="BH286"/>
  <c r="BG286"/>
  <c r="BE286"/>
  <c r="T286"/>
  <c r="T285"/>
  <c r="R286"/>
  <c r="R285"/>
  <c r="P286"/>
  <c r="P285"/>
  <c r="BI284"/>
  <c r="BH284"/>
  <c r="BG284"/>
  <c r="BE284"/>
  <c r="T284"/>
  <c r="R284"/>
  <c r="P284"/>
  <c r="BI283"/>
  <c r="BH283"/>
  <c r="BG283"/>
  <c r="BE283"/>
  <c r="T283"/>
  <c r="R283"/>
  <c r="P283"/>
  <c r="BI280"/>
  <c r="BH280"/>
  <c r="BG280"/>
  <c r="BE280"/>
  <c r="T280"/>
  <c r="R280"/>
  <c r="P280"/>
  <c r="BI279"/>
  <c r="BH279"/>
  <c r="BG279"/>
  <c r="BE279"/>
  <c r="T279"/>
  <c r="R279"/>
  <c r="P279"/>
  <c r="BI277"/>
  <c r="BH277"/>
  <c r="BG277"/>
  <c r="BE277"/>
  <c r="T277"/>
  <c r="R277"/>
  <c r="P277"/>
  <c r="BI274"/>
  <c r="BH274"/>
  <c r="BG274"/>
  <c r="BE274"/>
  <c r="T274"/>
  <c r="R274"/>
  <c r="P274"/>
  <c r="BI272"/>
  <c r="BH272"/>
  <c r="BG272"/>
  <c r="BE272"/>
  <c r="T272"/>
  <c r="R272"/>
  <c r="P272"/>
  <c r="BI269"/>
  <c r="BH269"/>
  <c r="BG269"/>
  <c r="BE269"/>
  <c r="T269"/>
  <c r="R269"/>
  <c r="P269"/>
  <c r="BI267"/>
  <c r="BH267"/>
  <c r="BG267"/>
  <c r="BE267"/>
  <c r="T267"/>
  <c r="R267"/>
  <c r="P267"/>
  <c r="BI265"/>
  <c r="BH265"/>
  <c r="BG265"/>
  <c r="BE265"/>
  <c r="T265"/>
  <c r="R265"/>
  <c r="P265"/>
  <c r="BI263"/>
  <c r="BH263"/>
  <c r="BG263"/>
  <c r="BE263"/>
  <c r="T263"/>
  <c r="R263"/>
  <c r="P263"/>
  <c r="BI260"/>
  <c r="BH260"/>
  <c r="BG260"/>
  <c r="BE260"/>
  <c r="T260"/>
  <c r="R260"/>
  <c r="P260"/>
  <c r="BI255"/>
  <c r="BH255"/>
  <c r="BG255"/>
  <c r="BE255"/>
  <c r="T255"/>
  <c r="R255"/>
  <c r="P255"/>
  <c r="BI250"/>
  <c r="BH250"/>
  <c r="BG250"/>
  <c r="BE250"/>
  <c r="T250"/>
  <c r="R250"/>
  <c r="P250"/>
  <c r="BI245"/>
  <c r="BH245"/>
  <c r="BG245"/>
  <c r="BE245"/>
  <c r="T245"/>
  <c r="R245"/>
  <c r="P245"/>
  <c r="BI241"/>
  <c r="BH241"/>
  <c r="BG241"/>
  <c r="BE241"/>
  <c r="T241"/>
  <c r="R241"/>
  <c r="P241"/>
  <c r="BI239"/>
  <c r="BH239"/>
  <c r="BG239"/>
  <c r="BE239"/>
  <c r="T239"/>
  <c r="R239"/>
  <c r="P239"/>
  <c r="BI237"/>
  <c r="BH237"/>
  <c r="BG237"/>
  <c r="BE237"/>
  <c r="T237"/>
  <c r="R237"/>
  <c r="P237"/>
  <c r="BI235"/>
  <c r="BH235"/>
  <c r="BG235"/>
  <c r="BE235"/>
  <c r="T235"/>
  <c r="R235"/>
  <c r="P235"/>
  <c r="BI234"/>
  <c r="BH234"/>
  <c r="BG234"/>
  <c r="BE234"/>
  <c r="T234"/>
  <c r="R234"/>
  <c r="P234"/>
  <c r="BI232"/>
  <c r="BH232"/>
  <c r="BG232"/>
  <c r="BE232"/>
  <c r="T232"/>
  <c r="R232"/>
  <c r="P232"/>
  <c r="BI230"/>
  <c r="BH230"/>
  <c r="BG230"/>
  <c r="BE230"/>
  <c r="T230"/>
  <c r="R230"/>
  <c r="P230"/>
  <c r="BI228"/>
  <c r="BH228"/>
  <c r="BG228"/>
  <c r="BE228"/>
  <c r="T228"/>
  <c r="R228"/>
  <c r="P228"/>
  <c r="BI227"/>
  <c r="BH227"/>
  <c r="BG227"/>
  <c r="BE227"/>
  <c r="T227"/>
  <c r="R227"/>
  <c r="P227"/>
  <c r="BI225"/>
  <c r="BH225"/>
  <c r="BG225"/>
  <c r="BE225"/>
  <c r="T225"/>
  <c r="R225"/>
  <c r="P225"/>
  <c r="BI224"/>
  <c r="BH224"/>
  <c r="BG224"/>
  <c r="BE224"/>
  <c r="T224"/>
  <c r="R224"/>
  <c r="P224"/>
  <c r="BI222"/>
  <c r="BH222"/>
  <c r="BG222"/>
  <c r="BE222"/>
  <c r="T222"/>
  <c r="R222"/>
  <c r="P222"/>
  <c r="BI221"/>
  <c r="BH221"/>
  <c r="BG221"/>
  <c r="BE221"/>
  <c r="T221"/>
  <c r="R221"/>
  <c r="P221"/>
  <c r="BI219"/>
  <c r="BH219"/>
  <c r="BG219"/>
  <c r="BE219"/>
  <c r="T219"/>
  <c r="R219"/>
  <c r="P219"/>
  <c r="BI217"/>
  <c r="BH217"/>
  <c r="BG217"/>
  <c r="BE217"/>
  <c r="T217"/>
  <c r="R217"/>
  <c r="P217"/>
  <c r="BI215"/>
  <c r="BH215"/>
  <c r="BG215"/>
  <c r="BE215"/>
  <c r="T215"/>
  <c r="R215"/>
  <c r="P215"/>
  <c r="BI213"/>
  <c r="BH213"/>
  <c r="BG213"/>
  <c r="BE213"/>
  <c r="T213"/>
  <c r="R213"/>
  <c r="P213"/>
  <c r="BI211"/>
  <c r="BH211"/>
  <c r="BG211"/>
  <c r="BE211"/>
  <c r="T211"/>
  <c r="R211"/>
  <c r="P211"/>
  <c r="BI209"/>
  <c r="BH209"/>
  <c r="BG209"/>
  <c r="BE209"/>
  <c r="T209"/>
  <c r="R209"/>
  <c r="P209"/>
  <c r="BI204"/>
  <c r="BH204"/>
  <c r="BG204"/>
  <c r="BE204"/>
  <c r="T204"/>
  <c r="R204"/>
  <c r="P204"/>
  <c r="BI200"/>
  <c r="BH200"/>
  <c r="BG200"/>
  <c r="BE200"/>
  <c r="T200"/>
  <c r="R200"/>
  <c r="P200"/>
  <c r="BI198"/>
  <c r="BH198"/>
  <c r="BG198"/>
  <c r="BE198"/>
  <c r="T198"/>
  <c r="R198"/>
  <c r="P198"/>
  <c r="BI193"/>
  <c r="BH193"/>
  <c r="BG193"/>
  <c r="BE193"/>
  <c r="T193"/>
  <c r="R193"/>
  <c r="P193"/>
  <c r="BI191"/>
  <c r="BH191"/>
  <c r="BG191"/>
  <c r="BE191"/>
  <c r="T191"/>
  <c r="R191"/>
  <c r="P191"/>
  <c r="BI188"/>
  <c r="BH188"/>
  <c r="BG188"/>
  <c r="BE188"/>
  <c r="T188"/>
  <c r="T187"/>
  <c r="R188"/>
  <c r="R187"/>
  <c r="P188"/>
  <c r="P187"/>
  <c r="BI185"/>
  <c r="BH185"/>
  <c r="BG185"/>
  <c r="BE185"/>
  <c r="T185"/>
  <c r="R185"/>
  <c r="P185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76"/>
  <c r="BH176"/>
  <c r="BG176"/>
  <c r="BE176"/>
  <c r="T176"/>
  <c r="R176"/>
  <c r="P176"/>
  <c r="BI172"/>
  <c r="BH172"/>
  <c r="BG172"/>
  <c r="BE172"/>
  <c r="T172"/>
  <c r="R172"/>
  <c r="P172"/>
  <c r="BI170"/>
  <c r="BH170"/>
  <c r="BG170"/>
  <c r="BE170"/>
  <c r="T170"/>
  <c r="R170"/>
  <c r="P170"/>
  <c r="BI166"/>
  <c r="BH166"/>
  <c r="BG166"/>
  <c r="BE166"/>
  <c r="T166"/>
  <c r="R166"/>
  <c r="P166"/>
  <c r="BI164"/>
  <c r="BH164"/>
  <c r="BG164"/>
  <c r="BE164"/>
  <c r="T164"/>
  <c r="R164"/>
  <c r="P164"/>
  <c r="BI162"/>
  <c r="BH162"/>
  <c r="BG162"/>
  <c r="BE162"/>
  <c r="T162"/>
  <c r="R162"/>
  <c r="P162"/>
  <c r="BI157"/>
  <c r="BH157"/>
  <c r="BG157"/>
  <c r="BE157"/>
  <c r="T157"/>
  <c r="T156"/>
  <c r="R157"/>
  <c r="R156"/>
  <c r="P157"/>
  <c r="P156"/>
  <c r="BI154"/>
  <c r="BH154"/>
  <c r="BG154"/>
  <c r="BE154"/>
  <c r="T154"/>
  <c r="R154"/>
  <c r="P154"/>
  <c r="BI151"/>
  <c r="BH151"/>
  <c r="BG151"/>
  <c r="BE151"/>
  <c r="T151"/>
  <c r="R151"/>
  <c r="P151"/>
  <c r="BI148"/>
  <c r="BH148"/>
  <c r="BG148"/>
  <c r="BE148"/>
  <c r="T148"/>
  <c r="R148"/>
  <c r="P148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39"/>
  <c r="BH139"/>
  <c r="BG139"/>
  <c r="BE139"/>
  <c r="T139"/>
  <c r="R139"/>
  <c r="P139"/>
  <c r="BI136"/>
  <c r="BH136"/>
  <c r="BG136"/>
  <c r="BE136"/>
  <c r="T136"/>
  <c r="R136"/>
  <c r="P136"/>
  <c r="J130"/>
  <c r="F129"/>
  <c r="F127"/>
  <c r="E125"/>
  <c r="J92"/>
  <c r="F91"/>
  <c r="F89"/>
  <c r="E87"/>
  <c r="J21"/>
  <c r="E21"/>
  <c r="J129"/>
  <c r="J20"/>
  <c r="J18"/>
  <c r="E18"/>
  <c r="F130"/>
  <c r="J17"/>
  <c r="J12"/>
  <c r="J89"/>
  <c r="E7"/>
  <c r="E123"/>
  <c i="2" r="J37"/>
  <c r="J36"/>
  <c i="1" r="AY95"/>
  <c i="2" r="J35"/>
  <c i="1" r="AX95"/>
  <c i="2" r="BI286"/>
  <c r="BH286"/>
  <c r="BG286"/>
  <c r="BE286"/>
  <c r="T286"/>
  <c r="T285"/>
  <c r="R286"/>
  <c r="R285"/>
  <c r="P286"/>
  <c r="P285"/>
  <c r="BI284"/>
  <c r="BH284"/>
  <c r="BG284"/>
  <c r="BE284"/>
  <c r="T284"/>
  <c r="R284"/>
  <c r="P284"/>
  <c r="BI283"/>
  <c r="BH283"/>
  <c r="BG283"/>
  <c r="BE283"/>
  <c r="T283"/>
  <c r="R283"/>
  <c r="P283"/>
  <c r="BI280"/>
  <c r="BH280"/>
  <c r="BG280"/>
  <c r="BE280"/>
  <c r="T280"/>
  <c r="R280"/>
  <c r="P280"/>
  <c r="BI279"/>
  <c r="BH279"/>
  <c r="BG279"/>
  <c r="BE279"/>
  <c r="T279"/>
  <c r="R279"/>
  <c r="P279"/>
  <c r="BI277"/>
  <c r="BH277"/>
  <c r="BG277"/>
  <c r="BE277"/>
  <c r="T277"/>
  <c r="R277"/>
  <c r="P277"/>
  <c r="BI274"/>
  <c r="BH274"/>
  <c r="BG274"/>
  <c r="BE274"/>
  <c r="T274"/>
  <c r="R274"/>
  <c r="P274"/>
  <c r="BI272"/>
  <c r="BH272"/>
  <c r="BG272"/>
  <c r="BE272"/>
  <c r="T272"/>
  <c r="R272"/>
  <c r="P272"/>
  <c r="BI269"/>
  <c r="BH269"/>
  <c r="BG269"/>
  <c r="BE269"/>
  <c r="T269"/>
  <c r="R269"/>
  <c r="P269"/>
  <c r="BI267"/>
  <c r="BH267"/>
  <c r="BG267"/>
  <c r="BE267"/>
  <c r="T267"/>
  <c r="R267"/>
  <c r="P267"/>
  <c r="BI265"/>
  <c r="BH265"/>
  <c r="BG265"/>
  <c r="BE265"/>
  <c r="T265"/>
  <c r="R265"/>
  <c r="P265"/>
  <c r="BI263"/>
  <c r="BH263"/>
  <c r="BG263"/>
  <c r="BE263"/>
  <c r="T263"/>
  <c r="R263"/>
  <c r="P263"/>
  <c r="BI260"/>
  <c r="BH260"/>
  <c r="BG260"/>
  <c r="BE260"/>
  <c r="T260"/>
  <c r="R260"/>
  <c r="P260"/>
  <c r="BI255"/>
  <c r="BH255"/>
  <c r="BG255"/>
  <c r="BE255"/>
  <c r="T255"/>
  <c r="R255"/>
  <c r="P255"/>
  <c r="BI250"/>
  <c r="BH250"/>
  <c r="BG250"/>
  <c r="BE250"/>
  <c r="T250"/>
  <c r="R250"/>
  <c r="P250"/>
  <c r="BI245"/>
  <c r="BH245"/>
  <c r="BG245"/>
  <c r="BE245"/>
  <c r="T245"/>
  <c r="R245"/>
  <c r="P245"/>
  <c r="BI241"/>
  <c r="BH241"/>
  <c r="BG241"/>
  <c r="BE241"/>
  <c r="T241"/>
  <c r="R241"/>
  <c r="P241"/>
  <c r="BI239"/>
  <c r="BH239"/>
  <c r="BG239"/>
  <c r="BE239"/>
  <c r="T239"/>
  <c r="R239"/>
  <c r="P239"/>
  <c r="BI237"/>
  <c r="BH237"/>
  <c r="BG237"/>
  <c r="BE237"/>
  <c r="T237"/>
  <c r="R237"/>
  <c r="P237"/>
  <c r="BI236"/>
  <c r="BH236"/>
  <c r="BG236"/>
  <c r="BE236"/>
  <c r="T236"/>
  <c r="R236"/>
  <c r="P236"/>
  <c r="BI234"/>
  <c r="BH234"/>
  <c r="BG234"/>
  <c r="BE234"/>
  <c r="T234"/>
  <c r="R234"/>
  <c r="P234"/>
  <c r="BI232"/>
  <c r="BH232"/>
  <c r="BG232"/>
  <c r="BE232"/>
  <c r="T232"/>
  <c r="R232"/>
  <c r="P232"/>
  <c r="BI228"/>
  <c r="BH228"/>
  <c r="BG228"/>
  <c r="BE228"/>
  <c r="T228"/>
  <c r="R228"/>
  <c r="P228"/>
  <c r="BI226"/>
  <c r="BH226"/>
  <c r="BG226"/>
  <c r="BE226"/>
  <c r="T226"/>
  <c r="R226"/>
  <c r="P226"/>
  <c r="BI224"/>
  <c r="BH224"/>
  <c r="BG224"/>
  <c r="BE224"/>
  <c r="T224"/>
  <c r="R224"/>
  <c r="P224"/>
  <c r="BI223"/>
  <c r="BH223"/>
  <c r="BG223"/>
  <c r="BE223"/>
  <c r="T223"/>
  <c r="R223"/>
  <c r="P223"/>
  <c r="BI221"/>
  <c r="BH221"/>
  <c r="BG221"/>
  <c r="BE221"/>
  <c r="T221"/>
  <c r="R221"/>
  <c r="P221"/>
  <c r="BI220"/>
  <c r="BH220"/>
  <c r="BG220"/>
  <c r="BE220"/>
  <c r="T220"/>
  <c r="R220"/>
  <c r="P220"/>
  <c r="BI218"/>
  <c r="BH218"/>
  <c r="BG218"/>
  <c r="BE218"/>
  <c r="T218"/>
  <c r="R218"/>
  <c r="P218"/>
  <c r="BI216"/>
  <c r="BH216"/>
  <c r="BG216"/>
  <c r="BE216"/>
  <c r="T216"/>
  <c r="R216"/>
  <c r="P216"/>
  <c r="BI214"/>
  <c r="BH214"/>
  <c r="BG214"/>
  <c r="BE214"/>
  <c r="T214"/>
  <c r="R214"/>
  <c r="P214"/>
  <c r="BI212"/>
  <c r="BH212"/>
  <c r="BG212"/>
  <c r="BE212"/>
  <c r="T212"/>
  <c r="R212"/>
  <c r="P212"/>
  <c r="BI210"/>
  <c r="BH210"/>
  <c r="BG210"/>
  <c r="BE210"/>
  <c r="T210"/>
  <c r="R210"/>
  <c r="P210"/>
  <c r="BI208"/>
  <c r="BH208"/>
  <c r="BG208"/>
  <c r="BE208"/>
  <c r="T208"/>
  <c r="R208"/>
  <c r="P208"/>
  <c r="BI203"/>
  <c r="BH203"/>
  <c r="BG203"/>
  <c r="BE203"/>
  <c r="T203"/>
  <c r="R203"/>
  <c r="P203"/>
  <c r="BI199"/>
  <c r="BH199"/>
  <c r="BG199"/>
  <c r="BE199"/>
  <c r="T199"/>
  <c r="R199"/>
  <c r="P199"/>
  <c r="BI197"/>
  <c r="BH197"/>
  <c r="BG197"/>
  <c r="BE197"/>
  <c r="T197"/>
  <c r="R197"/>
  <c r="P197"/>
  <c r="BI195"/>
  <c r="BH195"/>
  <c r="BG195"/>
  <c r="BE195"/>
  <c r="T195"/>
  <c r="R195"/>
  <c r="P195"/>
  <c r="BI193"/>
  <c r="BH193"/>
  <c r="BG193"/>
  <c r="BE193"/>
  <c r="T193"/>
  <c r="R193"/>
  <c r="P193"/>
  <c r="BI190"/>
  <c r="BH190"/>
  <c r="BG190"/>
  <c r="BE190"/>
  <c r="T190"/>
  <c r="T189"/>
  <c r="R190"/>
  <c r="R189"/>
  <c r="P190"/>
  <c r="P189"/>
  <c r="BI187"/>
  <c r="BH187"/>
  <c r="BG187"/>
  <c r="BE187"/>
  <c r="T187"/>
  <c r="R187"/>
  <c r="P187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78"/>
  <c r="BH178"/>
  <c r="BG178"/>
  <c r="BE178"/>
  <c r="T178"/>
  <c r="R178"/>
  <c r="P178"/>
  <c r="BI174"/>
  <c r="BH174"/>
  <c r="BG174"/>
  <c r="BE174"/>
  <c r="T174"/>
  <c r="R174"/>
  <c r="P174"/>
  <c r="BI172"/>
  <c r="BH172"/>
  <c r="BG172"/>
  <c r="BE172"/>
  <c r="T172"/>
  <c r="R172"/>
  <c r="P172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62"/>
  <c r="BH162"/>
  <c r="BG162"/>
  <c r="BE162"/>
  <c r="T162"/>
  <c r="R162"/>
  <c r="P162"/>
  <c r="BI157"/>
  <c r="BH157"/>
  <c r="BG157"/>
  <c r="BE157"/>
  <c r="T157"/>
  <c r="T156"/>
  <c r="R157"/>
  <c r="R156"/>
  <c r="P157"/>
  <c r="P156"/>
  <c r="BI154"/>
  <c r="BH154"/>
  <c r="BG154"/>
  <c r="BE154"/>
  <c r="T154"/>
  <c r="R154"/>
  <c r="P154"/>
  <c r="BI151"/>
  <c r="BH151"/>
  <c r="BG151"/>
  <c r="BE151"/>
  <c r="T151"/>
  <c r="R151"/>
  <c r="P151"/>
  <c r="BI148"/>
  <c r="BH148"/>
  <c r="BG148"/>
  <c r="BE148"/>
  <c r="T148"/>
  <c r="R148"/>
  <c r="P148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39"/>
  <c r="BH139"/>
  <c r="BG139"/>
  <c r="BE139"/>
  <c r="T139"/>
  <c r="R139"/>
  <c r="P139"/>
  <c r="BI136"/>
  <c r="BH136"/>
  <c r="BG136"/>
  <c r="BE136"/>
  <c r="T136"/>
  <c r="R136"/>
  <c r="P136"/>
  <c r="J130"/>
  <c r="F129"/>
  <c r="F127"/>
  <c r="E125"/>
  <c r="J92"/>
  <c r="F91"/>
  <c r="F89"/>
  <c r="E87"/>
  <c r="J21"/>
  <c r="E21"/>
  <c r="J129"/>
  <c r="J20"/>
  <c r="J18"/>
  <c r="E18"/>
  <c r="F130"/>
  <c r="J17"/>
  <c r="J12"/>
  <c r="J127"/>
  <c r="E7"/>
  <c r="E123"/>
  <c i="1" r="L90"/>
  <c r="AM90"/>
  <c r="AM89"/>
  <c r="L89"/>
  <c r="AM87"/>
  <c r="L87"/>
  <c r="L85"/>
  <c r="L84"/>
  <c i="2" r="J286"/>
  <c r="J284"/>
  <c r="BK280"/>
  <c r="J279"/>
  <c r="J277"/>
  <c r="BK272"/>
  <c r="J269"/>
  <c r="BK265"/>
  <c r="BK263"/>
  <c r="J260"/>
  <c r="J255"/>
  <c r="J250"/>
  <c r="BK241"/>
  <c r="BK239"/>
  <c r="BK237"/>
  <c r="J236"/>
  <c r="BK232"/>
  <c r="BK228"/>
  <c r="BK226"/>
  <c r="J224"/>
  <c r="J221"/>
  <c r="J216"/>
  <c r="J212"/>
  <c r="J199"/>
  <c r="BK193"/>
  <c r="BK184"/>
  <c r="J174"/>
  <c r="BK162"/>
  <c r="J148"/>
  <c r="BK142"/>
  <c i="3" r="BK277"/>
  <c r="J239"/>
  <c r="J183"/>
  <c r="BK280"/>
  <c r="J235"/>
  <c r="J181"/>
  <c r="BK136"/>
  <c r="BK221"/>
  <c r="J284"/>
  <c r="BK250"/>
  <c r="BK222"/>
  <c r="J151"/>
  <c r="J245"/>
  <c r="J166"/>
  <c r="BK211"/>
  <c r="J148"/>
  <c r="BK188"/>
  <c i="2" r="F36"/>
  <c r="BK220"/>
  <c r="BK212"/>
  <c r="BK199"/>
  <c r="J190"/>
  <c r="J183"/>
  <c r="J166"/>
  <c r="BK154"/>
  <c r="J146"/>
  <c i="1" r="AS94"/>
  <c i="3" r="J200"/>
  <c r="BK162"/>
  <c r="J260"/>
  <c r="BK191"/>
  <c r="J279"/>
  <c r="BK198"/>
  <c r="BK241"/>
  <c r="BK217"/>
  <c r="BK183"/>
  <c r="BK255"/>
  <c r="J230"/>
  <c r="BK230"/>
  <c r="BK284"/>
  <c i="2" r="F33"/>
  <c r="BK216"/>
  <c r="BK210"/>
  <c r="BK197"/>
  <c r="J184"/>
  <c r="BK174"/>
  <c r="BK164"/>
  <c r="J151"/>
  <c r="BK139"/>
  <c i="3" r="J280"/>
  <c r="BK224"/>
  <c r="BK157"/>
  <c r="J241"/>
  <c r="J154"/>
  <c r="J277"/>
  <c r="J191"/>
  <c r="J234"/>
  <c r="BK185"/>
  <c r="J237"/>
  <c r="BK272"/>
  <c r="BK166"/>
  <c r="J221"/>
  <c r="BK286"/>
  <c r="J172"/>
  <c i="2" r="F35"/>
  <c r="BK214"/>
  <c r="BK203"/>
  <c r="BK190"/>
  <c r="BK183"/>
  <c r="BK168"/>
  <c r="J162"/>
  <c r="BK148"/>
  <c r="BK136"/>
  <c i="3" r="BK279"/>
  <c r="J222"/>
  <c r="J136"/>
  <c r="J213"/>
  <c r="BK148"/>
  <c r="BK215"/>
  <c r="J283"/>
  <c r="J209"/>
  <c r="J162"/>
  <c r="J219"/>
  <c r="J142"/>
  <c r="BK181"/>
  <c r="BK265"/>
  <c r="BK269"/>
  <c i="2" r="J33"/>
  <c r="BK221"/>
  <c r="J214"/>
  <c r="J203"/>
  <c r="J195"/>
  <c r="BK185"/>
  <c r="BK172"/>
  <c r="J164"/>
  <c r="BK151"/>
  <c r="J144"/>
  <c r="J139"/>
  <c i="3" r="J269"/>
  <c r="J232"/>
  <c r="J188"/>
  <c r="BK283"/>
  <c r="BK228"/>
  <c r="BK144"/>
  <c r="BK267"/>
  <c r="BK213"/>
  <c r="BK274"/>
  <c r="J228"/>
  <c r="J211"/>
  <c r="BK154"/>
  <c r="J263"/>
  <c r="BK151"/>
  <c r="J182"/>
  <c r="BK232"/>
  <c r="J185"/>
  <c r="J193"/>
  <c i="2" r="F37"/>
  <c r="J220"/>
  <c r="J210"/>
  <c r="J197"/>
  <c r="BK187"/>
  <c r="J178"/>
  <c r="BK166"/>
  <c r="J154"/>
  <c r="J142"/>
  <c i="3" r="J250"/>
  <c r="J225"/>
  <c r="BK139"/>
  <c r="BK234"/>
  <c r="BK170"/>
  <c r="J274"/>
  <c r="J286"/>
  <c r="BK237"/>
  <c r="BK200"/>
  <c r="J144"/>
  <c r="J198"/>
  <c r="J157"/>
  <c r="BK164"/>
  <c r="BK182"/>
  <c i="2" r="BK286"/>
  <c r="J283"/>
  <c r="BK279"/>
  <c r="BK274"/>
  <c r="J272"/>
  <c r="BK267"/>
  <c r="J265"/>
  <c r="BK260"/>
  <c r="BK250"/>
  <c r="BK245"/>
  <c r="J241"/>
  <c r="BK236"/>
  <c r="J234"/>
  <c r="J232"/>
  <c r="J226"/>
  <c r="BK223"/>
  <c r="BK218"/>
  <c r="J208"/>
  <c r="J193"/>
  <c r="J185"/>
  <c r="J172"/>
  <c r="BK157"/>
  <c r="BK144"/>
  <c r="J136"/>
  <c i="3" r="BK260"/>
  <c r="J227"/>
  <c r="J164"/>
  <c r="J272"/>
  <c r="J139"/>
  <c r="J217"/>
  <c r="J267"/>
  <c r="BK227"/>
  <c r="BK193"/>
  <c r="J146"/>
  <c r="BK172"/>
  <c r="BK225"/>
  <c r="BK146"/>
  <c r="J204"/>
  <c r="BK209"/>
  <c i="2" r="BK284"/>
  <c r="BK283"/>
  <c r="J280"/>
  <c r="BK277"/>
  <c r="J274"/>
  <c r="BK269"/>
  <c r="J267"/>
  <c r="J263"/>
  <c r="BK255"/>
  <c r="J245"/>
  <c r="J239"/>
  <c r="J237"/>
  <c r="BK234"/>
  <c r="J228"/>
  <c r="BK224"/>
  <c r="J223"/>
  <c r="J218"/>
  <c r="BK208"/>
  <c r="BK195"/>
  <c r="J187"/>
  <c r="BK178"/>
  <c r="J168"/>
  <c r="J157"/>
  <c r="BK146"/>
  <c i="3" r="BK245"/>
  <c r="J170"/>
  <c r="J265"/>
  <c r="BK204"/>
  <c r="J255"/>
  <c r="BK176"/>
  <c r="BK263"/>
  <c r="J215"/>
  <c r="J176"/>
  <c r="BK239"/>
  <c r="BK235"/>
  <c r="BK142"/>
  <c r="BK219"/>
  <c r="J224"/>
  <c i="2" l="1" r="P135"/>
  <c r="R182"/>
  <c r="T192"/>
  <c r="BK227"/>
  <c r="J227"/>
  <c r="J107"/>
  <c r="T227"/>
  <c r="P266"/>
  <c r="T282"/>
  <c r="T281"/>
  <c r="T150"/>
  <c r="BK182"/>
  <c r="J182"/>
  <c r="J102"/>
  <c r="R209"/>
  <c r="R240"/>
  <c r="BK273"/>
  <c r="J273"/>
  <c r="J110"/>
  <c r="R282"/>
  <c r="R281"/>
  <c i="3" r="P150"/>
  <c r="BK180"/>
  <c r="J180"/>
  <c r="J102"/>
  <c r="R210"/>
  <c i="2" r="BK135"/>
  <c r="J135"/>
  <c r="J98"/>
  <c r="R150"/>
  <c r="P182"/>
  <c r="P209"/>
  <c r="P240"/>
  <c r="T266"/>
  <c r="BK282"/>
  <c i="3" r="T135"/>
  <c r="P161"/>
  <c r="T210"/>
  <c i="2" r="BK150"/>
  <c r="J150"/>
  <c r="J99"/>
  <c r="R161"/>
  <c r="BK192"/>
  <c r="J192"/>
  <c r="J105"/>
  <c r="T209"/>
  <c r="T191"/>
  <c r="T240"/>
  <c r="P273"/>
  <c r="P282"/>
  <c r="P281"/>
  <c i="3" r="BK135"/>
  <c r="J135"/>
  <c r="J98"/>
  <c r="R150"/>
  <c r="BK161"/>
  <c r="J161"/>
  <c r="J101"/>
  <c r="P180"/>
  <c r="R190"/>
  <c r="BK229"/>
  <c r="J229"/>
  <c r="J107"/>
  <c i="2" r="P150"/>
  <c r="T161"/>
  <c r="R192"/>
  <c r="P227"/>
  <c r="R227"/>
  <c r="BK266"/>
  <c r="J266"/>
  <c r="J109"/>
  <c r="R273"/>
  <c i="3" r="P135"/>
  <c r="P134"/>
  <c r="R161"/>
  <c r="P190"/>
  <c r="P229"/>
  <c i="2" r="R135"/>
  <c r="R134"/>
  <c r="BK161"/>
  <c r="J161"/>
  <c r="J101"/>
  <c r="T182"/>
  <c r="BK209"/>
  <c r="J209"/>
  <c r="J106"/>
  <c r="BK240"/>
  <c r="J240"/>
  <c r="J108"/>
  <c r="R266"/>
  <c r="T273"/>
  <c i="3" r="T180"/>
  <c r="P210"/>
  <c r="R229"/>
  <c r="P240"/>
  <c r="R266"/>
  <c r="BK150"/>
  <c r="J150"/>
  <c r="J99"/>
  <c r="T161"/>
  <c r="BK190"/>
  <c r="J190"/>
  <c r="J105"/>
  <c r="BK210"/>
  <c r="J210"/>
  <c r="J106"/>
  <c r="T229"/>
  <c r="T240"/>
  <c r="P266"/>
  <c r="T273"/>
  <c i="2" r="T135"/>
  <c r="T134"/>
  <c r="T133"/>
  <c r="P161"/>
  <c r="P192"/>
  <c r="P191"/>
  <c i="3" r="R135"/>
  <c r="T150"/>
  <c r="R180"/>
  <c r="T190"/>
  <c r="T189"/>
  <c r="BK240"/>
  <c r="J240"/>
  <c r="J108"/>
  <c r="R240"/>
  <c r="BK266"/>
  <c r="J266"/>
  <c r="J109"/>
  <c r="T266"/>
  <c r="BK273"/>
  <c r="J273"/>
  <c r="J110"/>
  <c r="P273"/>
  <c r="R273"/>
  <c r="BK282"/>
  <c r="J282"/>
  <c r="J112"/>
  <c r="P282"/>
  <c r="P281"/>
  <c r="R282"/>
  <c r="R281"/>
  <c r="T282"/>
  <c r="T281"/>
  <c i="2" r="BK156"/>
  <c r="J156"/>
  <c r="J100"/>
  <c r="BK189"/>
  <c r="J189"/>
  <c r="J103"/>
  <c r="BK285"/>
  <c r="J285"/>
  <c r="J113"/>
  <c i="3" r="BK156"/>
  <c r="J156"/>
  <c r="J100"/>
  <c r="BK187"/>
  <c r="J187"/>
  <c r="J103"/>
  <c r="BK285"/>
  <c r="J285"/>
  <c r="J113"/>
  <c r="BF142"/>
  <c r="BF146"/>
  <c r="BF151"/>
  <c r="BF162"/>
  <c r="BF176"/>
  <c r="BF188"/>
  <c r="BF237"/>
  <c r="BF255"/>
  <c r="J91"/>
  <c r="BF148"/>
  <c r="BF166"/>
  <c r="BF181"/>
  <c r="BF209"/>
  <c r="BF224"/>
  <c r="BF227"/>
  <c r="BF234"/>
  <c r="BF250"/>
  <c i="2" r="J282"/>
  <c r="J112"/>
  <c i="3" r="F92"/>
  <c r="BF139"/>
  <c r="BF193"/>
  <c r="BF198"/>
  <c r="BF200"/>
  <c r="BF232"/>
  <c r="BF239"/>
  <c r="BF265"/>
  <c r="BF267"/>
  <c r="BF280"/>
  <c r="E85"/>
  <c r="J127"/>
  <c r="BF136"/>
  <c r="BF157"/>
  <c r="BF164"/>
  <c r="BF211"/>
  <c r="BF213"/>
  <c r="BF222"/>
  <c r="BF230"/>
  <c r="BF269"/>
  <c r="BF272"/>
  <c r="BF277"/>
  <c r="BF185"/>
  <c r="BF191"/>
  <c r="BF245"/>
  <c r="BF283"/>
  <c r="BF182"/>
  <c r="BF225"/>
  <c r="BF235"/>
  <c r="BF241"/>
  <c r="BF260"/>
  <c r="BF263"/>
  <c r="BF172"/>
  <c r="BF183"/>
  <c r="BF215"/>
  <c r="BF221"/>
  <c r="BF274"/>
  <c r="BF279"/>
  <c i="2" r="BK134"/>
  <c i="3" r="BF144"/>
  <c r="BF154"/>
  <c r="BF170"/>
  <c r="BF204"/>
  <c r="BF217"/>
  <c r="BF219"/>
  <c r="BF228"/>
  <c r="BF284"/>
  <c r="BF286"/>
  <c i="1" r="AZ95"/>
  <c i="2" r="E85"/>
  <c r="J89"/>
  <c r="J91"/>
  <c r="F92"/>
  <c r="BF136"/>
  <c r="BF139"/>
  <c r="BF142"/>
  <c r="BF144"/>
  <c r="BF146"/>
  <c r="BF148"/>
  <c r="BF151"/>
  <c r="BF154"/>
  <c r="BF157"/>
  <c r="BF162"/>
  <c r="BF164"/>
  <c r="BF166"/>
  <c r="BF168"/>
  <c r="BF172"/>
  <c r="BF174"/>
  <c r="BF178"/>
  <c r="BF183"/>
  <c r="BF184"/>
  <c r="BF185"/>
  <c r="BF187"/>
  <c r="BF190"/>
  <c r="BF193"/>
  <c r="BF195"/>
  <c r="BF197"/>
  <c r="BF199"/>
  <c r="BF203"/>
  <c r="BF208"/>
  <c r="BF210"/>
  <c r="BF212"/>
  <c r="BF214"/>
  <c r="BF216"/>
  <c r="BF218"/>
  <c r="BF220"/>
  <c r="BF221"/>
  <c r="BF223"/>
  <c r="BF224"/>
  <c r="BF226"/>
  <c r="BF228"/>
  <c r="BF232"/>
  <c r="BF234"/>
  <c r="BF236"/>
  <c r="BF237"/>
  <c r="BF239"/>
  <c r="BF241"/>
  <c r="BF245"/>
  <c r="BF250"/>
  <c r="BF255"/>
  <c r="BF260"/>
  <c r="BF263"/>
  <c r="BF265"/>
  <c r="BF267"/>
  <c r="BF269"/>
  <c r="BF272"/>
  <c r="BF274"/>
  <c r="BF277"/>
  <c r="BF279"/>
  <c r="BF280"/>
  <c r="BF283"/>
  <c r="BF284"/>
  <c r="BF286"/>
  <c i="1" r="BB95"/>
  <c r="BC95"/>
  <c r="AV95"/>
  <c r="BD95"/>
  <c i="3" r="F36"/>
  <c i="1" r="BC96"/>
  <c r="BC94"/>
  <c r="AY94"/>
  <c i="3" r="F33"/>
  <c i="1" r="AZ96"/>
  <c r="AZ94"/>
  <c r="W29"/>
  <c i="3" r="F37"/>
  <c i="1" r="BD96"/>
  <c r="BD94"/>
  <c r="W33"/>
  <c i="3" r="F35"/>
  <c i="1" r="BB96"/>
  <c r="BB94"/>
  <c r="W31"/>
  <c i="3" r="J33"/>
  <c i="1" r="AV96"/>
  <c i="2" l="1" r="BK281"/>
  <c r="J281"/>
  <c r="J111"/>
  <c i="3" r="R189"/>
  <c r="T134"/>
  <c r="T133"/>
  <c r="P189"/>
  <c r="P133"/>
  <c i="1" r="AU96"/>
  <c i="2" r="R191"/>
  <c r="R133"/>
  <c i="3" r="R134"/>
  <c r="R133"/>
  <c i="2" r="P134"/>
  <c r="P133"/>
  <c i="1" r="AU95"/>
  <c i="2" r="BK191"/>
  <c r="J191"/>
  <c r="J104"/>
  <c i="3" r="BK189"/>
  <c r="J189"/>
  <c r="J104"/>
  <c r="BK134"/>
  <c r="BK133"/>
  <c r="J133"/>
  <c r="J96"/>
  <c r="BK281"/>
  <c r="J281"/>
  <c r="J111"/>
  <c i="2" r="J134"/>
  <c r="J97"/>
  <c r="J34"/>
  <c i="1" r="AW95"/>
  <c r="AT95"/>
  <c i="2" r="F34"/>
  <c i="1" r="BA95"/>
  <c r="AX94"/>
  <c i="3" r="J34"/>
  <c i="1" r="AW96"/>
  <c r="AT96"/>
  <c i="3" r="F34"/>
  <c i="1" r="BA96"/>
  <c r="W32"/>
  <c r="AV94"/>
  <c r="AK29"/>
  <c i="2" l="1" r="BK133"/>
  <c r="J133"/>
  <c i="3" r="J134"/>
  <c r="J97"/>
  <c i="1" r="AU94"/>
  <c i="3" r="J30"/>
  <c i="1" r="AG96"/>
  <c i="2" r="J30"/>
  <c i="1" r="AG95"/>
  <c r="BA94"/>
  <c r="W30"/>
  <c i="2" l="1" r="J39"/>
  <c i="3" r="J39"/>
  <c i="2" r="J96"/>
  <c i="1" r="AN95"/>
  <c r="AN96"/>
  <c r="AG94"/>
  <c r="AK26"/>
  <c r="AW94"/>
  <c r="AK30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<sst xmlns="http://schemas.openxmlformats.org/spreadsheetml/2006/main">
  <si>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</si>
  <si>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</si>
  <si>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</si>
  <si>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</si>
  <si>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</si>
  <si>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{2a8e12a7-515f-49e3-b997-7e8c1b6cdb87}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</si>
  <si>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</si>
  <si>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</si>
  <si>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</si>
  <si>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</si>
  <si>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</si>
  <si>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</si>
  <si>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</si>
  <si>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</si>
  <si>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042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</si>
  <si>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</si>
  <si>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</si>
  <si>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vnějších schodišť BD ul. Čelakovská 6 a 8</t>
  </si>
  <si>
    <t>KSO:</t>
  </si>
  <si>
    <t>CC-CZ:</t>
  </si>
  <si>
    <t>Místo:</t>
  </si>
  <si>
    <t>Havířov</t>
  </si>
  <si>
    <t>Datum:</t>
  </si>
  <si>
    <t>23. 4. 2025</t>
  </si>
  <si>
    <t>Zadavatel:</t>
  </si>
  <si>
    <t>IČ:</t>
  </si>
  <si>
    <t>SBD Havířov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</si>
  <si>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</si>
  <si>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</si>
  <si>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</si>
  <si>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</si>
  <si>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</si>
  <si>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</si>
  <si>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</si>
  <si>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Barvík Svatopluk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</si>
  <si>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</si>
  <si>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</si>
  <si>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</si>
  <si>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</si>
  <si>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</si>
  <si>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</si>
  <si>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</si>
  <si>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</si>
  <si>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</si>
  <si>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</si>
  <si>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</si>
  <si>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</si>
  <si>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</si>
  <si>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</si>
  <si>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</si>
  <si>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</si>
  <si>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</si>
  <si>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</si>
  <si>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</si>
  <si>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</si>
  <si>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</si>
  <si>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</si>
  <si>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</si>
  <si>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</si>
  <si>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</si>
  <si>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</si>
  <si>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</si>
  <si>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</si>
  <si>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</si>
  <si>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</si>
  <si>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</si>
  <si>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</si>
  <si>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</si>
  <si>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</si>
  <si>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</si>
  <si>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</si>
  <si>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</si>
  <si>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</si>
  <si>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</si>
  <si>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</si>
  <si>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</si>
  <si>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</si>
  <si>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</si>
  <si>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</si>
  <si>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</si>
  <si>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</si>
  <si>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</si>
  <si>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Oprava vnějšího schodiště ul. Čelakovská 6</t>
  </si>
  <si>
    <t>STA</t>
  </si>
  <si>
    <t>1</t>
  </si>
  <si>
    <t>{de5f77ee-58b6-4e64-80a6-463f7b003707}</t>
  </si>
  <si>
    <t>02</t>
  </si>
  <si>
    <t>Oprava vnějšího schodiště ul. Čelakovská 8</t>
  </si>
  <si>
    <t>{c610f3fc-4e6a-433b-8654-9a052db79ff1}</t>
  </si>
  <si>
    <t>KRYCÍ LIST SOUPISU PRACÍ</t>
  </si>
  <si>
    <t>Objekt:</t>
  </si>
  <si>
    <t>01 - Oprava vnějšího schodiště ul. Čelakovská 6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</si>
  <si>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</si>
  <si>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</si>
  <si>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</si>
  <si>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</si>
  <si>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</si>
  <si>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</si>
  <si>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</si>
  <si>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</si>
  <si>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</si>
  <si>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</si>
  <si>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</si>
  <si>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</si>
  <si>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</si>
  <si>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</si>
  <si>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</si>
  <si>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 xml:space="preserve">    771 - Podlahy z dlaždic</t>
  </si>
  <si>
    <t xml:space="preserve">    777 - Podlahy lité</t>
  </si>
  <si>
    <t xml:space="preserve">    781 - Dokončovací práce - obklady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</si>
  <si>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</si>
  <si>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</si>
  <si>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</si>
  <si>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</si>
  <si>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</si>
  <si>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</si>
  <si>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</si>
  <si>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</si>
  <si>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</si>
  <si>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</si>
  <si>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</si>
  <si>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</si>
  <si>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</si>
  <si>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</si>
  <si>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</si>
  <si>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</si>
  <si>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</si>
  <si>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</si>
  <si>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</si>
  <si>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</si>
  <si>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</si>
  <si>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</si>
  <si>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113106122</t>
  </si>
  <si>
    <t>Rozebrání dlažeb z kamenných dlaždic komunikací pro pěší ručně</t>
  </si>
  <si>
    <t>m2</t>
  </si>
  <si>
    <t>4</t>
  </si>
  <si>
    <t>2</t>
  </si>
  <si>
    <t>-605891109</t>
  </si>
  <si>
    <t>VV</t>
  </si>
  <si>
    <t>3,74*0,3 "PS před prvním stupněm</t>
  </si>
  <si>
    <t>Součet</t>
  </si>
  <si>
    <t>132112131</t>
  </si>
  <si>
    <t>Hloubení nezapažených rýh šířky do 800 mm v soudržných horninách třídy těžitelnosti I skupiny 1 a 2 ručně</t>
  </si>
  <si>
    <t>m3</t>
  </si>
  <si>
    <t>-486235383</t>
  </si>
  <si>
    <t>3,74*0,3*0,20 "PS před prvním stupněm</t>
  </si>
  <si>
    <t>3</t>
  </si>
  <si>
    <t>162211311</t>
  </si>
  <si>
    <t>Vodorovné přemístění výkopku z horniny třídy těžitelnosti I skupiny 1 až 3 stavebním kolečkem do 10 m</t>
  </si>
  <si>
    <t>-48854211</t>
  </si>
  <si>
    <t>0,224*2 "včetně zpětného dovozu pro zásyp</t>
  </si>
  <si>
    <t>162211319</t>
  </si>
  <si>
    <t>Příplatek k vodorovnému přemístění výkopku z horniny třídy těžitelnosti I skupiny 1 až 3 stavebním kolečkem za každých dalších 10 m</t>
  </si>
  <si>
    <t>-2115491009</t>
  </si>
  <si>
    <t>0,448</t>
  </si>
  <si>
    <t>5</t>
  </si>
  <si>
    <t>175111201</t>
  </si>
  <si>
    <t>Obsypání objektu nad přilehlým původním terénem sypaninou bez prohození, uloženou do 3 m ručně</t>
  </si>
  <si>
    <t>-673071955</t>
  </si>
  <si>
    <t>0,224</t>
  </si>
  <si>
    <t>6</t>
  </si>
  <si>
    <t>175111209</t>
  </si>
  <si>
    <t>Příplatek k obsypání objektu za ruční prohození sypaniny, uložené do 3 m</t>
  </si>
  <si>
    <t>-762141407</t>
  </si>
  <si>
    <t>Komunikace pozemní</t>
  </si>
  <si>
    <t>7</t>
  </si>
  <si>
    <t>564231111</t>
  </si>
  <si>
    <t>Podklad nebo podsyp ze štěrkopísku ŠP plochy přes 100 m2 tl 100 mm</t>
  </si>
  <si>
    <t>764642206</t>
  </si>
  <si>
    <t>1,122</t>
  </si>
  <si>
    <t>8</t>
  </si>
  <si>
    <t>596211110</t>
  </si>
  <si>
    <t>Kladení zámkové dlažby komunikací pro pěší ručně tl 60 mm skupiny A pl do 50 m2</t>
  </si>
  <si>
    <t>-1279542983</t>
  </si>
  <si>
    <t>Úpravy povrchů, podlahy a osazování výplní</t>
  </si>
  <si>
    <t>9</t>
  </si>
  <si>
    <t>622135011</t>
  </si>
  <si>
    <t>Vyrovnání podkladu vnějších stěn tmelem tl do 2 mm</t>
  </si>
  <si>
    <t>-342795726</t>
  </si>
  <si>
    <t>3,74*(0,160+0,160+0,145+0,145+0,145+0,125) "podstupnice</t>
  </si>
  <si>
    <t>(1,500*0,270+1,637*0,30)*2 "boční plochy schod. ramene</t>
  </si>
  <si>
    <t>Ostatní konstrukce a práce, bourání</t>
  </si>
  <si>
    <t>10</t>
  </si>
  <si>
    <t>963014949</t>
  </si>
  <si>
    <t>Bourání betonových nájezdových lyžin</t>
  </si>
  <si>
    <t>m</t>
  </si>
  <si>
    <t>-1470375532</t>
  </si>
  <si>
    <t>1,637*2 "nájezdová rampa - lyžiny</t>
  </si>
  <si>
    <t>11</t>
  </si>
  <si>
    <t>967022681</t>
  </si>
  <si>
    <t>Přisekání ploch stupňů kamenných nebo s jiným tvrdým povrchem pro nové vrstvy</t>
  </si>
  <si>
    <t>-470384189</t>
  </si>
  <si>
    <t>3,74*5"stupnice</t>
  </si>
  <si>
    <t>967023693</t>
  </si>
  <si>
    <t>Přisekání kamenných nebo jiných ploch s tvrdým povrchem pl přes 2 m2 - podesta</t>
  </si>
  <si>
    <t>1378222954</t>
  </si>
  <si>
    <t>3,74*1,40+1,37+0,19 "podesta</t>
  </si>
  <si>
    <t>13</t>
  </si>
  <si>
    <t>978019391</t>
  </si>
  <si>
    <t>Otlučení (osekání) vnější vápenné nebo vápenocementové omítky stupně členitosti 3 až 5 v rozsahu přes 80 do 100 % - podstupnice a boční plochy shod. ramene</t>
  </si>
  <si>
    <t>-1681798894</t>
  </si>
  <si>
    <t>14</t>
  </si>
  <si>
    <t>985131111</t>
  </si>
  <si>
    <t>Očištění ploch stěn, rubu kleneb a podlah tlakovou vodou</t>
  </si>
  <si>
    <t>-873261471</t>
  </si>
  <si>
    <t>5,358+12,294</t>
  </si>
  <si>
    <t>15</t>
  </si>
  <si>
    <t>985312112</t>
  </si>
  <si>
    <t>Stěrka k vyrovnání betonových ploch stěn tl přes 2 do 3 mm</t>
  </si>
  <si>
    <t>-1501214089</t>
  </si>
  <si>
    <t>16</t>
  </si>
  <si>
    <t>985312134</t>
  </si>
  <si>
    <t>Stěrka k vyrovnání betonových ploch rubu kleneb a podlah tl do 5 mm</t>
  </si>
  <si>
    <t>669601553</t>
  </si>
  <si>
    <t>3,74*(0,29+0,30+0,28+0,28+0,32) "stupnice</t>
  </si>
  <si>
    <t>997</t>
  </si>
  <si>
    <t>Doprava suti a vybouraných hmot</t>
  </si>
  <si>
    <t>17</t>
  </si>
  <si>
    <t>997013117</t>
  </si>
  <si>
    <t>Vnitrostaveništní doprava suti a vybouraných hmot pro budovy v přes 21 do 24 m</t>
  </si>
  <si>
    <t>t</t>
  </si>
  <si>
    <t>1277259015</t>
  </si>
  <si>
    <t>18</t>
  </si>
  <si>
    <t>997013511</t>
  </si>
  <si>
    <t>Odvoz suti a vybouraných hmot z meziskládky na skládku do 1 km s naložením a se složením</t>
  </si>
  <si>
    <t>342171480</t>
  </si>
  <si>
    <t>19</t>
  </si>
  <si>
    <t>997013509</t>
  </si>
  <si>
    <t>Příplatek k odvozu suti a vybouraných hmot na skládku ZKD 1 km přes 1 km</t>
  </si>
  <si>
    <t>1541607697</t>
  </si>
  <si>
    <t>1,624*14</t>
  </si>
  <si>
    <t>20</t>
  </si>
  <si>
    <t>997221615</t>
  </si>
  <si>
    <t>Poplatek za uložení na skládce (skládkovné) stavebního odpadu betonového kód odpadu 17 01 01</t>
  </si>
  <si>
    <t>870112233</t>
  </si>
  <si>
    <t>1,624</t>
  </si>
  <si>
    <t>998</t>
  </si>
  <si>
    <t>Přesun hmot</t>
  </si>
  <si>
    <t>998011004</t>
  </si>
  <si>
    <t>Přesun hmot pro budovy zděné v přes 24 do 36 m</t>
  </si>
  <si>
    <t>713667711</t>
  </si>
  <si>
    <t>PSV</t>
  </si>
  <si>
    <t>Práce a dodávky PSV</t>
  </si>
  <si>
    <t>711</t>
  </si>
  <si>
    <t>Izolace proti vodě, vlhkosti a plynům</t>
  </si>
  <si>
    <t>22</t>
  </si>
  <si>
    <t>711111001</t>
  </si>
  <si>
    <t>Provedení izolace proti zemní vlhkosti vodorovné za studena nátěrem penetračním</t>
  </si>
  <si>
    <t>311161991</t>
  </si>
  <si>
    <t>12,294</t>
  </si>
  <si>
    <t>23</t>
  </si>
  <si>
    <t>711112001</t>
  </si>
  <si>
    <t>Provedení izolace proti zemní vlhkosti svislé za studena nátěrem penetračním</t>
  </si>
  <si>
    <t>2092580367</t>
  </si>
  <si>
    <t>5,358</t>
  </si>
  <si>
    <t>24</t>
  </si>
  <si>
    <t>M</t>
  </si>
  <si>
    <t>TopStone1</t>
  </si>
  <si>
    <t>TopFix Rapid - vazná a penetrační potěrová hmota s rychlým vytvrzením (twinpack lahve) balení 1 kg</t>
  </si>
  <si>
    <t>kg</t>
  </si>
  <si>
    <t>32</t>
  </si>
  <si>
    <t>803013779</t>
  </si>
  <si>
    <t>18,0*0,5</t>
  </si>
  <si>
    <t>25</t>
  </si>
  <si>
    <t>7111131TOP.1</t>
  </si>
  <si>
    <t>Izolace proti vlhkosti na vodorovné ploše za studena těsnicí stěrkou jednosložkovou - TopPur - tekutá polyuretanová hydroizolace</t>
  </si>
  <si>
    <t>-1950846012</t>
  </si>
  <si>
    <t>26</t>
  </si>
  <si>
    <t>7111131TOP.2</t>
  </si>
  <si>
    <t>Izolace proti vlhkosti na svislé ploše za studena těsnicí stěrkou jednosložkovou - TopPur - tekutá polyuretanová hydroizolace</t>
  </si>
  <si>
    <t>2118549056</t>
  </si>
  <si>
    <t>(1,15+0,19+0,19+1,22)*0,10 "sokl podesty</t>
  </si>
  <si>
    <t>27</t>
  </si>
  <si>
    <t>998711103</t>
  </si>
  <si>
    <t>Přesun hmot tonážní pro izolace proti vodě, vlhkosti a plynům v objektech v přes 12 do 60 m</t>
  </si>
  <si>
    <t>814567410</t>
  </si>
  <si>
    <t>767</t>
  </si>
  <si>
    <t>Konstrukce zámečnické</t>
  </si>
  <si>
    <t>28</t>
  </si>
  <si>
    <t>767161824</t>
  </si>
  <si>
    <t>Demontáž zábradlí schodišťového nerozebíratelného hmotnosti 1 m zábradlí přes 20 kg do suti</t>
  </si>
  <si>
    <t>-1955851895</t>
  </si>
  <si>
    <t>(1,250+1,4)*2</t>
  </si>
  <si>
    <t>29</t>
  </si>
  <si>
    <t>767223222</t>
  </si>
  <si>
    <t>Montáž přímého kovového zábradlí do betonu konstrukce na schodišti v exteriéru</t>
  </si>
  <si>
    <t>1171234974</t>
  </si>
  <si>
    <t>(1,4+1,52)*2</t>
  </si>
  <si>
    <t>30</t>
  </si>
  <si>
    <t>63126080</t>
  </si>
  <si>
    <t>zábradlí žárově zinkované - madlo, výplň, výška 1,1m</t>
  </si>
  <si>
    <t>-1345844568</t>
  </si>
  <si>
    <t>5,84</t>
  </si>
  <si>
    <t>31</t>
  </si>
  <si>
    <t>767531121</t>
  </si>
  <si>
    <t>Osazení zapuštěného rámu z L profilů k čisticím rohožím</t>
  </si>
  <si>
    <t>-1299943372</t>
  </si>
  <si>
    <t>0,9*2+0,45*2</t>
  </si>
  <si>
    <t>69752160</t>
  </si>
  <si>
    <t>rám pro zapuštění profil L-30/30 25/25 20/30 15/30-Al</t>
  </si>
  <si>
    <t>1001827393</t>
  </si>
  <si>
    <t>2,7*1,1 'Přepočtené koeficientem množství</t>
  </si>
  <si>
    <t>33</t>
  </si>
  <si>
    <t>767531212</t>
  </si>
  <si>
    <t>Montáž vstupních kovových nebo plastových rohoží čisticích zón plochy přes 0,5 do 1 m2</t>
  </si>
  <si>
    <t>kus</t>
  </si>
  <si>
    <t>-1888619194</t>
  </si>
  <si>
    <t>34</t>
  </si>
  <si>
    <t>69752065</t>
  </si>
  <si>
    <t>rohož vstupní provedení rýhované hliníkové profily</t>
  </si>
  <si>
    <t>-1552314823</t>
  </si>
  <si>
    <t>0,9*0,45</t>
  </si>
  <si>
    <t>35</t>
  </si>
  <si>
    <t>767995113</t>
  </si>
  <si>
    <t>Montáž atypických zámečnických konstrukcí hmotnosti přes 10 do 20 kg - nájezdová rampa pro kočárky</t>
  </si>
  <si>
    <t>681497190</t>
  </si>
  <si>
    <t>36</t>
  </si>
  <si>
    <t>31686151</t>
  </si>
  <si>
    <t>nájezdy pro kočárky</t>
  </si>
  <si>
    <t>1331619656</t>
  </si>
  <si>
    <t>37</t>
  </si>
  <si>
    <t>998767104</t>
  </si>
  <si>
    <t>Přesun hmot tonážní pro zámečnické konstrukce v objektech v přes 24 do 36 m</t>
  </si>
  <si>
    <t>1441151782</t>
  </si>
  <si>
    <t>771</t>
  </si>
  <si>
    <t>Podlahy z dlaždic</t>
  </si>
  <si>
    <t>38</t>
  </si>
  <si>
    <t>771121037</t>
  </si>
  <si>
    <t>Broušení stávajícího podkladu před pokládkou dlažby na schodišťových stupních diamantovým kotoučem</t>
  </si>
  <si>
    <t>966826873</t>
  </si>
  <si>
    <t>(3,74*0,29)*5"stupnice</t>
  </si>
  <si>
    <t>39</t>
  </si>
  <si>
    <t>771161012</t>
  </si>
  <si>
    <t>Montáž profilu dilatační spáry koutové bez izolace dlažeb</t>
  </si>
  <si>
    <t>-1437795604</t>
  </si>
  <si>
    <t>1,150+0,19+0,19+1,220</t>
  </si>
  <si>
    <t>40</t>
  </si>
  <si>
    <t>28322069</t>
  </si>
  <si>
    <t>profil koutový 150/150 pro LDPE fólie</t>
  </si>
  <si>
    <t>-1661935994</t>
  </si>
  <si>
    <t>2,75</t>
  </si>
  <si>
    <t>41</t>
  </si>
  <si>
    <t>HST.8595140100335</t>
  </si>
  <si>
    <t>vnější roh 140×140 mm klasik šedý</t>
  </si>
  <si>
    <t>-922607902</t>
  </si>
  <si>
    <t>42</t>
  </si>
  <si>
    <t>771473810</t>
  </si>
  <si>
    <t>Demontáž soklíků z dlaždic keramických lepených rovných</t>
  </si>
  <si>
    <t>1268324382</t>
  </si>
  <si>
    <t>43</t>
  </si>
  <si>
    <t>998771104</t>
  </si>
  <si>
    <t>Přesun hmot tonážní pro podlahy z dlaždic v objektech v přes 24 do 36 m</t>
  </si>
  <si>
    <t>-1181052441</t>
  </si>
  <si>
    <t>777</t>
  </si>
  <si>
    <t>Podlahy lité</t>
  </si>
  <si>
    <t>44</t>
  </si>
  <si>
    <t>777211014</t>
  </si>
  <si>
    <t>Podlahy z epoxidové pryskyřice a oblázků křemičitých frakce 2 až 5 mm tl. 30 mm</t>
  </si>
  <si>
    <t>-1633915242</t>
  </si>
  <si>
    <t>45</t>
  </si>
  <si>
    <t>777211014R</t>
  </si>
  <si>
    <t>Podlahy z epoxidové pryskyřice a oblázků křemičitých frakce 2 až 5 mm tl. 30 mm - svislé povrchy, podstupnice a boč. plochy schod. ramene</t>
  </si>
  <si>
    <t>705931489</t>
  </si>
  <si>
    <t>46</t>
  </si>
  <si>
    <t>776431111</t>
  </si>
  <si>
    <t>Montáž schodišťových hran lepených</t>
  </si>
  <si>
    <t>-314714884</t>
  </si>
  <si>
    <t>(3,740*6)+(0,880+1,470)*2 "čelní a boční hrany stupňů</t>
  </si>
  <si>
    <t>1,4*2 "boční hrany podesty</t>
  </si>
  <si>
    <t>(1,343+1,448)*2 "spodní hrany podesty a schod. ramene</t>
  </si>
  <si>
    <t>47</t>
  </si>
  <si>
    <t>TopStone3</t>
  </si>
  <si>
    <t>Schodový profil V - 10/10 AL - 2 m</t>
  </si>
  <si>
    <t>-1701100257</t>
  </si>
  <si>
    <t>29,94*1,2 'Přepočtené koeficientem množství</t>
  </si>
  <si>
    <t>48</t>
  </si>
  <si>
    <t>TopStone2</t>
  </si>
  <si>
    <t>Schodový profil AL 2,5 m</t>
  </si>
  <si>
    <t>-1784837679</t>
  </si>
  <si>
    <t>5,582*1,2 'Přepočtené koeficientem množství</t>
  </si>
  <si>
    <t>49</t>
  </si>
  <si>
    <t>777211713</t>
  </si>
  <si>
    <t>Nátěr pro vytvoření protiskluzového povrchu</t>
  </si>
  <si>
    <t>746708520</t>
  </si>
  <si>
    <t>50</t>
  </si>
  <si>
    <t>998777104</t>
  </si>
  <si>
    <t>Přesun hmot tonážní pro podlahy lité v objektech v přes 24 do 36 m</t>
  </si>
  <si>
    <t>268290188</t>
  </si>
  <si>
    <t>781</t>
  </si>
  <si>
    <t>Dokončovací práce - obklady</t>
  </si>
  <si>
    <t>51</t>
  </si>
  <si>
    <t>781492351</t>
  </si>
  <si>
    <t>Montáž profilů ukončovacích lepených flexibilním cementovým rychletuhnoucím lepidlem - horní hrana soklu</t>
  </si>
  <si>
    <t>1647776689</t>
  </si>
  <si>
    <t>1,150+0,19+0,19+1,220 "horní hrana soklu</t>
  </si>
  <si>
    <t>52</t>
  </si>
  <si>
    <t>19416008</t>
  </si>
  <si>
    <t>lišta ukončovací hliníková 10mm - sokl</t>
  </si>
  <si>
    <t>1690678278</t>
  </si>
  <si>
    <t>2,75*1,05 'Přepočtené koeficientem množství</t>
  </si>
  <si>
    <t>53</t>
  </si>
  <si>
    <t>998781104</t>
  </si>
  <si>
    <t>Přesun hmot tonážní pro obklady keramické v objektech v přes 24 do 36 m</t>
  </si>
  <si>
    <t>2109947176</t>
  </si>
  <si>
    <t>HZS</t>
  </si>
  <si>
    <t>Hodinové zúčtovací sazby</t>
  </si>
  <si>
    <t>54</t>
  </si>
  <si>
    <t>985675111</t>
  </si>
  <si>
    <t>Bednění pro sjednocení výšky stupňů - zřízení - odhad, účtovat dle skutečnosti</t>
  </si>
  <si>
    <t>512</t>
  </si>
  <si>
    <t>-1305563970</t>
  </si>
  <si>
    <t>(3,74*0,145)*2"čelní hrany podstupnic</t>
  </si>
  <si>
    <t>55</t>
  </si>
  <si>
    <t>985675121</t>
  </si>
  <si>
    <t>Bednění stupňů - odstranění</t>
  </si>
  <si>
    <t>784047045</t>
  </si>
  <si>
    <t>1,085</t>
  </si>
  <si>
    <t>56</t>
  </si>
  <si>
    <t>58932940</t>
  </si>
  <si>
    <t>beton C 25/30 XF2-3 kamenivo frakce 0/8 - odhad, účtovat dle skutečnosti</t>
  </si>
  <si>
    <t>1106245076</t>
  </si>
  <si>
    <t>57</t>
  </si>
  <si>
    <t>HZS1302</t>
  </si>
  <si>
    <t>Hodinová zúčtovací sazba zedník specialista - sjednocení výšky stupňů, odhad, účtovat dle skutečně odpracovaných hodin</t>
  </si>
  <si>
    <t>hod</t>
  </si>
  <si>
    <t>-1992931266</t>
  </si>
  <si>
    <t>VRN</t>
  </si>
  <si>
    <t>Vedlejší rozpočtové náklady</t>
  </si>
  <si>
    <t>VRN3</t>
  </si>
  <si>
    <t>Zařízení staveniště</t>
  </si>
  <si>
    <t>58</t>
  </si>
  <si>
    <t>032002000</t>
  </si>
  <si>
    <t>Vybavení staveniště</t>
  </si>
  <si>
    <t>%</t>
  </si>
  <si>
    <t>1024</t>
  </si>
  <si>
    <t>2105930406</t>
  </si>
  <si>
    <t>59</t>
  </si>
  <si>
    <t>039203000</t>
  </si>
  <si>
    <t>Úprava terénu po ukončené výstavbě</t>
  </si>
  <si>
    <t>kpl</t>
  </si>
  <si>
    <t>-204960573</t>
  </si>
  <si>
    <t>VRN7</t>
  </si>
  <si>
    <t>Provozní vlivy</t>
  </si>
  <si>
    <t>60</t>
  </si>
  <si>
    <t>071103000</t>
  </si>
  <si>
    <t>Provoz investora</t>
  </si>
  <si>
    <t>1034255745</t>
  </si>
  <si>
    <t>02 - Oprava vnějšího schodiště ul. Čelakovská 8</t>
  </si>
  <si>
    <t>3,74*(0,150+0,145+0,145+0,125) "podstupnice</t>
  </si>
  <si>
    <t>(1,500*0,265+0,964*0,30)*2 "boční plochy schod. ramene</t>
  </si>
  <si>
    <t>3,74*3"stupnice</t>
  </si>
  <si>
    <t>3,74*1,40+1,36+0,18 "podesta</t>
  </si>
  <si>
    <t>10,023+3,752</t>
  </si>
  <si>
    <t>3,74*1,39+1,39+0,18 "podesta</t>
  </si>
  <si>
    <t>3,74*(0,29+0,29+0,29) "stupnice</t>
  </si>
  <si>
    <t>1,127*14</t>
  </si>
  <si>
    <t>1,127</t>
  </si>
  <si>
    <t>10,023</t>
  </si>
  <si>
    <t>(1,12+0,18+0,18+1,18)*0,10 "sokl podesty</t>
  </si>
  <si>
    <t>13,0*0,5</t>
  </si>
  <si>
    <t>(1,240+0,75)*2</t>
  </si>
  <si>
    <t>(1,39+0,864)*2</t>
  </si>
  <si>
    <t>4,508</t>
  </si>
  <si>
    <t>767996701</t>
  </si>
  <si>
    <t>Demontáž atypických zámečnických konstrukcí řezáním hm jednotlivých dílů do 50 kg - nájezdy pro kočárky</t>
  </si>
  <si>
    <t>-994538407</t>
  </si>
  <si>
    <t>1,2+0,18+0,18+1,180</t>
  </si>
  <si>
    <t>(3,740*4)+(0,870+0,565)*2 "čelní a boční hrany stupňů</t>
  </si>
  <si>
    <t>1,39*2 "horníhrany podesty</t>
  </si>
  <si>
    <t>(1,30+0,80)*2 "spodní hrany podesty a schod. ramene</t>
  </si>
  <si>
    <t>(3,740*4)+(0,880+1,470)*2 "čelní a boční hrany stupňů</t>
  </si>
  <si>
    <t>1,39*2 "horní hrany podesty</t>
  </si>
  <si>
    <t>22,44*1,2 'Přepočtené koeficientem množství</t>
  </si>
  <si>
    <t>4,2*1,2 'Přepočtené koeficientem množství</t>
  </si>
  <si>
    <t>2,74</t>
  </si>
  <si>
    <t>2,74*1,05 'Přepočtené koeficientem množství</t>
  </si>
  <si>
    <t>-925506593</t>
  </si>
  <si>
    <t>-942542863</t>
  </si>
  <si>
    <t>-259702825</t>
  </si>
  <si>
    <t>413186532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</si>
</sst>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042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Oprava vnějších schodišť BD ul. Čelakovská 6 a 8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Havířov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23. 4. 2025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SBD Havířov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>Barvík Svatopluk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ROUND(SUM(AG95:AG96),2)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ROUND(SUM(AS95:AS96),2)</f>
        <v>0</v>
      </c>
      <c r="AT94" s="113">
        <f>ROUND(SUM(AV94:AW94),2)</f>
        <v>0</v>
      </c>
      <c r="AU94" s="114">
        <f>ROUND(SUM(AU95:AU96),5)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ROUND(SUM(AZ95:AZ96),2)</f>
        <v>0</v>
      </c>
      <c r="BA94" s="113">
        <f>ROUND(SUM(BA95:BA96),2)</f>
        <v>0</v>
      </c>
      <c r="BB94" s="113">
        <f>ROUND(SUM(BB95:BB96),2)</f>
        <v>0</v>
      </c>
      <c r="BC94" s="113">
        <f>ROUND(SUM(BC95:BC96),2)</f>
        <v>0</v>
      </c>
      <c r="BD94" s="115">
        <f>ROUND(SUM(BD95:BD96),2)</f>
        <v>0</v>
      </c>
      <c r="BE94" s="6"/>
      <c r="BS94" s="116" t="s">
        <v>75</v>
      </c>
      <c r="BT94" s="116" t="s">
        <v>76</v>
      </c>
      <c r="BU94" s="117" t="s">
        <v>77</v>
      </c>
      <c r="BV94" s="116" t="s">
        <v>78</v>
      </c>
      <c r="BW94" s="116" t="s">
        <v>5</v>
      </c>
      <c r="BX94" s="116" t="s">
        <v>79</v>
      </c>
      <c r="CL94" s="116" t="s">
        <v>1</v>
      </c>
    </row>
    <row r="95" s="7" customFormat="1" ht="24.75" customHeight="1">
      <c r="A95" s="118" t="s">
        <v>80</v>
      </c>
      <c r="B95" s="119"/>
      <c r="C95" s="120"/>
      <c r="D95" s="121" t="s">
        <v>81</v>
      </c>
      <c r="E95" s="121"/>
      <c r="F95" s="121"/>
      <c r="G95" s="121"/>
      <c r="H95" s="121"/>
      <c r="I95" s="122"/>
      <c r="J95" s="121" t="s">
        <v>82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'01 - Oprava vnějšího scho...'!J30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83</v>
      </c>
      <c r="AR95" s="125"/>
      <c r="AS95" s="126">
        <v>0</v>
      </c>
      <c r="AT95" s="127">
        <f>ROUND(SUM(AV95:AW95),2)</f>
        <v>0</v>
      </c>
      <c r="AU95" s="128">
        <f>'01 - Oprava vnějšího scho...'!P133</f>
        <v>0</v>
      </c>
      <c r="AV95" s="127">
        <f>'01 - Oprava vnějšího scho...'!J33</f>
        <v>0</v>
      </c>
      <c r="AW95" s="127">
        <f>'01 - Oprava vnějšího scho...'!J34</f>
        <v>0</v>
      </c>
      <c r="AX95" s="127">
        <f>'01 - Oprava vnějšího scho...'!J35</f>
        <v>0</v>
      </c>
      <c r="AY95" s="127">
        <f>'01 - Oprava vnějšího scho...'!J36</f>
        <v>0</v>
      </c>
      <c r="AZ95" s="127">
        <f>'01 - Oprava vnějšího scho...'!F33</f>
        <v>0</v>
      </c>
      <c r="BA95" s="127">
        <f>'01 - Oprava vnějšího scho...'!F34</f>
        <v>0</v>
      </c>
      <c r="BB95" s="127">
        <f>'01 - Oprava vnějšího scho...'!F35</f>
        <v>0</v>
      </c>
      <c r="BC95" s="127">
        <f>'01 - Oprava vnějšího scho...'!F36</f>
        <v>0</v>
      </c>
      <c r="BD95" s="129">
        <f>'01 - Oprava vnějšího scho...'!F37</f>
        <v>0</v>
      </c>
      <c r="BE95" s="7"/>
      <c r="BT95" s="130" t="s">
        <v>84</v>
      </c>
      <c r="BV95" s="130" t="s">
        <v>78</v>
      </c>
      <c r="BW95" s="130" t="s">
        <v>85</v>
      </c>
      <c r="BX95" s="130" t="s">
        <v>5</v>
      </c>
      <c r="CL95" s="130" t="s">
        <v>1</v>
      </c>
      <c r="CM95" s="130" t="s">
        <v>84</v>
      </c>
    </row>
    <row r="96" s="7" customFormat="1" ht="24.75" customHeight="1">
      <c r="A96" s="118" t="s">
        <v>80</v>
      </c>
      <c r="B96" s="119"/>
      <c r="C96" s="120"/>
      <c r="D96" s="121" t="s">
        <v>86</v>
      </c>
      <c r="E96" s="121"/>
      <c r="F96" s="121"/>
      <c r="G96" s="121"/>
      <c r="H96" s="121"/>
      <c r="I96" s="122"/>
      <c r="J96" s="121" t="s">
        <v>87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'02 - Oprava vnějšího scho...'!J30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83</v>
      </c>
      <c r="AR96" s="125"/>
      <c r="AS96" s="131">
        <v>0</v>
      </c>
      <c r="AT96" s="132">
        <f>ROUND(SUM(AV96:AW96),2)</f>
        <v>0</v>
      </c>
      <c r="AU96" s="133">
        <f>'02 - Oprava vnějšího scho...'!P133</f>
        <v>0</v>
      </c>
      <c r="AV96" s="132">
        <f>'02 - Oprava vnějšího scho...'!J33</f>
        <v>0</v>
      </c>
      <c r="AW96" s="132">
        <f>'02 - Oprava vnějšího scho...'!J34</f>
        <v>0</v>
      </c>
      <c r="AX96" s="132">
        <f>'02 - Oprava vnějšího scho...'!J35</f>
        <v>0</v>
      </c>
      <c r="AY96" s="132">
        <f>'02 - Oprava vnějšího scho...'!J36</f>
        <v>0</v>
      </c>
      <c r="AZ96" s="132">
        <f>'02 - Oprava vnějšího scho...'!F33</f>
        <v>0</v>
      </c>
      <c r="BA96" s="132">
        <f>'02 - Oprava vnějšího scho...'!F34</f>
        <v>0</v>
      </c>
      <c r="BB96" s="132">
        <f>'02 - Oprava vnějšího scho...'!F35</f>
        <v>0</v>
      </c>
      <c r="BC96" s="132">
        <f>'02 - Oprava vnějšího scho...'!F36</f>
        <v>0</v>
      </c>
      <c r="BD96" s="134">
        <f>'02 - Oprava vnějšího scho...'!F37</f>
        <v>0</v>
      </c>
      <c r="BE96" s="7"/>
      <c r="BT96" s="130" t="s">
        <v>84</v>
      </c>
      <c r="BV96" s="130" t="s">
        <v>78</v>
      </c>
      <c r="BW96" s="130" t="s">
        <v>88</v>
      </c>
      <c r="BX96" s="130" t="s">
        <v>5</v>
      </c>
      <c r="CL96" s="130" t="s">
        <v>1</v>
      </c>
      <c r="CM96" s="130" t="s">
        <v>84</v>
      </c>
    </row>
    <row r="97" s="2" customFormat="1" ht="30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sheetProtection sheet="1" formatColumns="0" formatRows="0" objects="1" scenarios="1" spinCount="100000" saltValue="0A8j1yIFKnMrFd7Kieiae382uOCDxQQ5hHOnp7V9tu/F08308RXSeLWPX0f0cVe4M4f1sUfEWmGUZeZMPPKoqQ==" hashValue="0pPUQVV9/yBbNnXdUaYdL2MyOhlS24aL+YDljPJ8vU+Esj1/yP39r8yquuhm2C7yxD9JTuibu2H1Zxn7GUAfmA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Oprava vnějšího scho...'!C2" display="/"/>
    <hyperlink ref="A96" location="'02 - Oprava vnějšího sch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84</v>
      </c>
    </row>
    <row r="4" s="1" customFormat="1" ht="24.96" customHeight="1">
      <c r="B4" s="19"/>
      <c r="D4" s="137" t="s">
        <v>89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Oprava vnějších schodišť BD ul. Čelakovská 6 a 8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23. 4. 2025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34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ROUND(J133,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ROUND((SUM(BE133:BE286)),  2)</f>
        <v>0</v>
      </c>
      <c r="G33" s="37"/>
      <c r="H33" s="37"/>
      <c r="I33" s="154">
        <v>0.20999999999999999</v>
      </c>
      <c r="J33" s="153">
        <f>ROUND(((SUM(BE133:BE286))*I33),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ROUND((SUM(BF133:BF286)),  2)</f>
        <v>0</v>
      </c>
      <c r="G34" s="37"/>
      <c r="H34" s="37"/>
      <c r="I34" s="154">
        <v>0.12</v>
      </c>
      <c r="J34" s="153">
        <f>ROUND(((SUM(BF133:BF286))*I34),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ROUND((SUM(BG133:BG286)),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ROUND((SUM(BH133:BH286)),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ROUND((SUM(BI133:BI286)),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Oprava vnějších schodišť BD ul. Čelakovská 6 a 8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01 - Oprava vnějšího schodiště ul. Čelakovská 6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Havířov</v>
      </c>
      <c r="G89" s="39"/>
      <c r="H89" s="39"/>
      <c r="I89" s="31" t="s">
        <v>22</v>
      </c>
      <c r="J89" s="78" t="str">
        <f>IF(J12="","",J12)</f>
        <v>23. 4. 2025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SBD Havířov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Barvík Svatopluk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93</v>
      </c>
      <c r="D94" s="175"/>
      <c r="E94" s="175"/>
      <c r="F94" s="175"/>
      <c r="G94" s="175"/>
      <c r="H94" s="175"/>
      <c r="I94" s="175"/>
      <c r="J94" s="176" t="s">
        <v>94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95</v>
      </c>
      <c r="D96" s="39"/>
      <c r="E96" s="39"/>
      <c r="F96" s="39"/>
      <c r="G96" s="39"/>
      <c r="H96" s="39"/>
      <c r="I96" s="39"/>
      <c r="J96" s="109">
        <f>J133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96</v>
      </c>
    </row>
    <row r="97" s="9" customFormat="1" ht="24.96" customHeight="1">
      <c r="A97" s="9"/>
      <c r="B97" s="178"/>
      <c r="C97" s="179"/>
      <c r="D97" s="180" t="s">
        <v>97</v>
      </c>
      <c r="E97" s="181"/>
      <c r="F97" s="181"/>
      <c r="G97" s="181"/>
      <c r="H97" s="181"/>
      <c r="I97" s="181"/>
      <c r="J97" s="182">
        <f>J134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98</v>
      </c>
      <c r="E98" s="187"/>
      <c r="F98" s="187"/>
      <c r="G98" s="187"/>
      <c r="H98" s="187"/>
      <c r="I98" s="187"/>
      <c r="J98" s="188">
        <f>J135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99</v>
      </c>
      <c r="E99" s="187"/>
      <c r="F99" s="187"/>
      <c r="G99" s="187"/>
      <c r="H99" s="187"/>
      <c r="I99" s="187"/>
      <c r="J99" s="188">
        <f>J150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100</v>
      </c>
      <c r="E100" s="187"/>
      <c r="F100" s="187"/>
      <c r="G100" s="187"/>
      <c r="H100" s="187"/>
      <c r="I100" s="187"/>
      <c r="J100" s="188">
        <f>J156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101</v>
      </c>
      <c r="E101" s="187"/>
      <c r="F101" s="187"/>
      <c r="G101" s="187"/>
      <c r="H101" s="187"/>
      <c r="I101" s="187"/>
      <c r="J101" s="188">
        <f>J161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102</v>
      </c>
      <c r="E102" s="187"/>
      <c r="F102" s="187"/>
      <c r="G102" s="187"/>
      <c r="H102" s="187"/>
      <c r="I102" s="187"/>
      <c r="J102" s="188">
        <f>J182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103</v>
      </c>
      <c r="E103" s="187"/>
      <c r="F103" s="187"/>
      <c r="G103" s="187"/>
      <c r="H103" s="187"/>
      <c r="I103" s="187"/>
      <c r="J103" s="188">
        <f>J189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8"/>
      <c r="C104" s="179"/>
      <c r="D104" s="180" t="s">
        <v>104</v>
      </c>
      <c r="E104" s="181"/>
      <c r="F104" s="181"/>
      <c r="G104" s="181"/>
      <c r="H104" s="181"/>
      <c r="I104" s="181"/>
      <c r="J104" s="182">
        <f>J191</f>
        <v>0</v>
      </c>
      <c r="K104" s="179"/>
      <c r="L104" s="18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4"/>
      <c r="C105" s="185"/>
      <c r="D105" s="186" t="s">
        <v>105</v>
      </c>
      <c r="E105" s="187"/>
      <c r="F105" s="187"/>
      <c r="G105" s="187"/>
      <c r="H105" s="187"/>
      <c r="I105" s="187"/>
      <c r="J105" s="188">
        <f>J192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106</v>
      </c>
      <c r="E106" s="187"/>
      <c r="F106" s="187"/>
      <c r="G106" s="187"/>
      <c r="H106" s="187"/>
      <c r="I106" s="187"/>
      <c r="J106" s="188">
        <f>J209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4"/>
      <c r="C107" s="185"/>
      <c r="D107" s="186" t="s">
        <v>107</v>
      </c>
      <c r="E107" s="187"/>
      <c r="F107" s="187"/>
      <c r="G107" s="187"/>
      <c r="H107" s="187"/>
      <c r="I107" s="187"/>
      <c r="J107" s="188">
        <f>J227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4"/>
      <c r="C108" s="185"/>
      <c r="D108" s="186" t="s">
        <v>108</v>
      </c>
      <c r="E108" s="187"/>
      <c r="F108" s="187"/>
      <c r="G108" s="187"/>
      <c r="H108" s="187"/>
      <c r="I108" s="187"/>
      <c r="J108" s="188">
        <f>J240</f>
        <v>0</v>
      </c>
      <c r="K108" s="185"/>
      <c r="L108" s="18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4"/>
      <c r="C109" s="185"/>
      <c r="D109" s="186" t="s">
        <v>109</v>
      </c>
      <c r="E109" s="187"/>
      <c r="F109" s="187"/>
      <c r="G109" s="187"/>
      <c r="H109" s="187"/>
      <c r="I109" s="187"/>
      <c r="J109" s="188">
        <f>J266</f>
        <v>0</v>
      </c>
      <c r="K109" s="185"/>
      <c r="L109" s="18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78"/>
      <c r="C110" s="179"/>
      <c r="D110" s="180" t="s">
        <v>110</v>
      </c>
      <c r="E110" s="181"/>
      <c r="F110" s="181"/>
      <c r="G110" s="181"/>
      <c r="H110" s="181"/>
      <c r="I110" s="181"/>
      <c r="J110" s="182">
        <f>J273</f>
        <v>0</v>
      </c>
      <c r="K110" s="179"/>
      <c r="L110" s="183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9" customFormat="1" ht="24.96" customHeight="1">
      <c r="A111" s="9"/>
      <c r="B111" s="178"/>
      <c r="C111" s="179"/>
      <c r="D111" s="180" t="s">
        <v>111</v>
      </c>
      <c r="E111" s="181"/>
      <c r="F111" s="181"/>
      <c r="G111" s="181"/>
      <c r="H111" s="181"/>
      <c r="I111" s="181"/>
      <c r="J111" s="182">
        <f>J281</f>
        <v>0</v>
      </c>
      <c r="K111" s="179"/>
      <c r="L111" s="183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84"/>
      <c r="C112" s="185"/>
      <c r="D112" s="186" t="s">
        <v>112</v>
      </c>
      <c r="E112" s="187"/>
      <c r="F112" s="187"/>
      <c r="G112" s="187"/>
      <c r="H112" s="187"/>
      <c r="I112" s="187"/>
      <c r="J112" s="188">
        <f>J282</f>
        <v>0</v>
      </c>
      <c r="K112" s="185"/>
      <c r="L112" s="18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4"/>
      <c r="C113" s="185"/>
      <c r="D113" s="186" t="s">
        <v>113</v>
      </c>
      <c r="E113" s="187"/>
      <c r="F113" s="187"/>
      <c r="G113" s="187"/>
      <c r="H113" s="187"/>
      <c r="I113" s="187"/>
      <c r="J113" s="188">
        <f>J285</f>
        <v>0</v>
      </c>
      <c r="K113" s="185"/>
      <c r="L113" s="18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65"/>
      <c r="C115" s="66"/>
      <c r="D115" s="66"/>
      <c r="E115" s="66"/>
      <c r="F115" s="66"/>
      <c r="G115" s="66"/>
      <c r="H115" s="66"/>
      <c r="I115" s="66"/>
      <c r="J115" s="66"/>
      <c r="K115" s="66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9" s="2" customFormat="1" ht="6.96" customHeight="1">
      <c r="A119" s="37"/>
      <c r="B119" s="67"/>
      <c r="C119" s="68"/>
      <c r="D119" s="68"/>
      <c r="E119" s="68"/>
      <c r="F119" s="68"/>
      <c r="G119" s="68"/>
      <c r="H119" s="68"/>
      <c r="I119" s="68"/>
      <c r="J119" s="68"/>
      <c r="K119" s="68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24.96" customHeight="1">
      <c r="A120" s="37"/>
      <c r="B120" s="38"/>
      <c r="C120" s="22" t="s">
        <v>114</v>
      </c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16</v>
      </c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6.5" customHeight="1">
      <c r="A123" s="37"/>
      <c r="B123" s="38"/>
      <c r="C123" s="39"/>
      <c r="D123" s="39"/>
      <c r="E123" s="173" t="str">
        <f>E7</f>
        <v>Oprava vnějších schodišť BD ul. Čelakovská 6 a 8</v>
      </c>
      <c r="F123" s="31"/>
      <c r="G123" s="31"/>
      <c r="H123" s="31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90</v>
      </c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6.5" customHeight="1">
      <c r="A125" s="37"/>
      <c r="B125" s="38"/>
      <c r="C125" s="39"/>
      <c r="D125" s="39"/>
      <c r="E125" s="75" t="str">
        <f>E9</f>
        <v>01 - Oprava vnějšího schodiště ul. Čelakovská 6</v>
      </c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2" customHeight="1">
      <c r="A127" s="37"/>
      <c r="B127" s="38"/>
      <c r="C127" s="31" t="s">
        <v>20</v>
      </c>
      <c r="D127" s="39"/>
      <c r="E127" s="39"/>
      <c r="F127" s="26" t="str">
        <f>F12</f>
        <v>Havířov</v>
      </c>
      <c r="G127" s="39"/>
      <c r="H127" s="39"/>
      <c r="I127" s="31" t="s">
        <v>22</v>
      </c>
      <c r="J127" s="78" t="str">
        <f>IF(J12="","",J12)</f>
        <v>23. 4. 2025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6.96" customHeight="1">
      <c r="A128" s="37"/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5.15" customHeight="1">
      <c r="A129" s="37"/>
      <c r="B129" s="38"/>
      <c r="C129" s="31" t="s">
        <v>24</v>
      </c>
      <c r="D129" s="39"/>
      <c r="E129" s="39"/>
      <c r="F129" s="26" t="str">
        <f>E15</f>
        <v>SBD Havířov</v>
      </c>
      <c r="G129" s="39"/>
      <c r="H129" s="39"/>
      <c r="I129" s="31" t="s">
        <v>30</v>
      </c>
      <c r="J129" s="35" t="str">
        <f>E21</f>
        <v xml:space="preserve"> </v>
      </c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5.15" customHeight="1">
      <c r="A130" s="37"/>
      <c r="B130" s="38"/>
      <c r="C130" s="31" t="s">
        <v>28</v>
      </c>
      <c r="D130" s="39"/>
      <c r="E130" s="39"/>
      <c r="F130" s="26" t="str">
        <f>IF(E18="","",E18)</f>
        <v>Vyplň údaj</v>
      </c>
      <c r="G130" s="39"/>
      <c r="H130" s="39"/>
      <c r="I130" s="31" t="s">
        <v>33</v>
      </c>
      <c r="J130" s="35" t="str">
        <f>E24</f>
        <v>Barvík Svatopluk</v>
      </c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0.32" customHeight="1">
      <c r="A131" s="37"/>
      <c r="B131" s="38"/>
      <c r="C131" s="39"/>
      <c r="D131" s="39"/>
      <c r="E131" s="39"/>
      <c r="F131" s="39"/>
      <c r="G131" s="39"/>
      <c r="H131" s="39"/>
      <c r="I131" s="39"/>
      <c r="J131" s="39"/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11" customFormat="1" ht="29.28" customHeight="1">
      <c r="A132" s="190"/>
      <c r="B132" s="191"/>
      <c r="C132" s="192" t="s">
        <v>115</v>
      </c>
      <c r="D132" s="193" t="s">
        <v>61</v>
      </c>
      <c r="E132" s="193" t="s">
        <v>57</v>
      </c>
      <c r="F132" s="193" t="s">
        <v>58</v>
      </c>
      <c r="G132" s="193" t="s">
        <v>116</v>
      </c>
      <c r="H132" s="193" t="s">
        <v>117</v>
      </c>
      <c r="I132" s="193" t="s">
        <v>118</v>
      </c>
      <c r="J132" s="194" t="s">
        <v>94</v>
      </c>
      <c r="K132" s="195" t="s">
        <v>119</v>
      </c>
      <c r="L132" s="196"/>
      <c r="M132" s="99" t="s">
        <v>1</v>
      </c>
      <c r="N132" s="100" t="s">
        <v>40</v>
      </c>
      <c r="O132" s="100" t="s">
        <v>120</v>
      </c>
      <c r="P132" s="100" t="s">
        <v>121</v>
      </c>
      <c r="Q132" s="100" t="s">
        <v>122</v>
      </c>
      <c r="R132" s="100" t="s">
        <v>123</v>
      </c>
      <c r="S132" s="100" t="s">
        <v>124</v>
      </c>
      <c r="T132" s="101" t="s">
        <v>125</v>
      </c>
      <c r="U132" s="190"/>
      <c r="V132" s="190"/>
      <c r="W132" s="190"/>
      <c r="X132" s="190"/>
      <c r="Y132" s="190"/>
      <c r="Z132" s="190"/>
      <c r="AA132" s="190"/>
      <c r="AB132" s="190"/>
      <c r="AC132" s="190"/>
      <c r="AD132" s="190"/>
      <c r="AE132" s="190"/>
    </row>
    <row r="133" s="2" customFormat="1" ht="22.8" customHeight="1">
      <c r="A133" s="37"/>
      <c r="B133" s="38"/>
      <c r="C133" s="106" t="s">
        <v>126</v>
      </c>
      <c r="D133" s="39"/>
      <c r="E133" s="39"/>
      <c r="F133" s="39"/>
      <c r="G133" s="39"/>
      <c r="H133" s="39"/>
      <c r="I133" s="39"/>
      <c r="J133" s="197">
        <f>BK133</f>
        <v>0</v>
      </c>
      <c r="K133" s="39"/>
      <c r="L133" s="43"/>
      <c r="M133" s="102"/>
      <c r="N133" s="198"/>
      <c r="O133" s="103"/>
      <c r="P133" s="199">
        <f>P134+P191+P273+P281</f>
        <v>0</v>
      </c>
      <c r="Q133" s="103"/>
      <c r="R133" s="199">
        <f>R134+R191+R273+R281</f>
        <v>1.80687037</v>
      </c>
      <c r="S133" s="103"/>
      <c r="T133" s="200">
        <f>T134+T191+T273+T281</f>
        <v>1.6236335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75</v>
      </c>
      <c r="AU133" s="16" t="s">
        <v>96</v>
      </c>
      <c r="BK133" s="201">
        <f>BK134+BK191+BK273+BK281</f>
        <v>0</v>
      </c>
    </row>
    <row r="134" s="12" customFormat="1" ht="25.92" customHeight="1">
      <c r="A134" s="12"/>
      <c r="B134" s="202"/>
      <c r="C134" s="203"/>
      <c r="D134" s="204" t="s">
        <v>75</v>
      </c>
      <c r="E134" s="205" t="s">
        <v>127</v>
      </c>
      <c r="F134" s="205" t="s">
        <v>128</v>
      </c>
      <c r="G134" s="203"/>
      <c r="H134" s="203"/>
      <c r="I134" s="206"/>
      <c r="J134" s="207">
        <f>BK134</f>
        <v>0</v>
      </c>
      <c r="K134" s="203"/>
      <c r="L134" s="208"/>
      <c r="M134" s="209"/>
      <c r="N134" s="210"/>
      <c r="O134" s="210"/>
      <c r="P134" s="211">
        <f>P135+P150+P156+P161+P182+P189</f>
        <v>0</v>
      </c>
      <c r="Q134" s="210"/>
      <c r="R134" s="211">
        <f>R135+R150+R156+R161+R182+R189</f>
        <v>0.25361233</v>
      </c>
      <c r="S134" s="210"/>
      <c r="T134" s="212">
        <f>T135+T150+T156+T161+T182+T189</f>
        <v>1.4821959999999999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84</v>
      </c>
      <c r="AT134" s="214" t="s">
        <v>75</v>
      </c>
      <c r="AU134" s="214" t="s">
        <v>76</v>
      </c>
      <c r="AY134" s="213" t="s">
        <v>129</v>
      </c>
      <c r="BK134" s="215">
        <f>BK135+BK150+BK156+BK161+BK182+BK189</f>
        <v>0</v>
      </c>
    </row>
    <row r="135" s="12" customFormat="1" ht="22.8" customHeight="1">
      <c r="A135" s="12"/>
      <c r="B135" s="202"/>
      <c r="C135" s="203"/>
      <c r="D135" s="204" t="s">
        <v>75</v>
      </c>
      <c r="E135" s="216" t="s">
        <v>84</v>
      </c>
      <c r="F135" s="216" t="s">
        <v>130</v>
      </c>
      <c r="G135" s="203"/>
      <c r="H135" s="203"/>
      <c r="I135" s="206"/>
      <c r="J135" s="217">
        <f>BK135</f>
        <v>0</v>
      </c>
      <c r="K135" s="203"/>
      <c r="L135" s="208"/>
      <c r="M135" s="209"/>
      <c r="N135" s="210"/>
      <c r="O135" s="210"/>
      <c r="P135" s="211">
        <f>SUM(P136:P149)</f>
        <v>0</v>
      </c>
      <c r="Q135" s="210"/>
      <c r="R135" s="211">
        <f>SUM(R136:R149)</f>
        <v>0</v>
      </c>
      <c r="S135" s="210"/>
      <c r="T135" s="212">
        <f>SUM(T136:T149)</f>
        <v>0.26367000000000002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3" t="s">
        <v>84</v>
      </c>
      <c r="AT135" s="214" t="s">
        <v>75</v>
      </c>
      <c r="AU135" s="214" t="s">
        <v>84</v>
      </c>
      <c r="AY135" s="213" t="s">
        <v>129</v>
      </c>
      <c r="BK135" s="215">
        <f>SUM(BK136:BK149)</f>
        <v>0</v>
      </c>
    </row>
    <row r="136" s="2" customFormat="1" ht="24.15" customHeight="1">
      <c r="A136" s="37"/>
      <c r="B136" s="38"/>
      <c r="C136" s="218" t="s">
        <v>84</v>
      </c>
      <c r="D136" s="218" t="s">
        <v>131</v>
      </c>
      <c r="E136" s="219" t="s">
        <v>132</v>
      </c>
      <c r="F136" s="220" t="s">
        <v>133</v>
      </c>
      <c r="G136" s="221" t="s">
        <v>134</v>
      </c>
      <c r="H136" s="222">
        <v>1.1220000000000001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42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0.23499999999999999</v>
      </c>
      <c r="T136" s="229">
        <f>S136*H136</f>
        <v>0.26367000000000002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135</v>
      </c>
      <c r="AT136" s="230" t="s">
        <v>131</v>
      </c>
      <c r="AU136" s="230" t="s">
        <v>136</v>
      </c>
      <c r="AY136" s="16" t="s">
        <v>129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136</v>
      </c>
      <c r="BK136" s="231">
        <f>ROUND(I136*H136,2)</f>
        <v>0</v>
      </c>
      <c r="BL136" s="16" t="s">
        <v>135</v>
      </c>
      <c r="BM136" s="230" t="s">
        <v>137</v>
      </c>
    </row>
    <row r="137" s="13" customFormat="1">
      <c r="A137" s="13"/>
      <c r="B137" s="232"/>
      <c r="C137" s="233"/>
      <c r="D137" s="234" t="s">
        <v>138</v>
      </c>
      <c r="E137" s="235" t="s">
        <v>1</v>
      </c>
      <c r="F137" s="236" t="s">
        <v>139</v>
      </c>
      <c r="G137" s="233"/>
      <c r="H137" s="237">
        <v>1.1220000000000001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138</v>
      </c>
      <c r="AU137" s="243" t="s">
        <v>136</v>
      </c>
      <c r="AV137" s="13" t="s">
        <v>136</v>
      </c>
      <c r="AW137" s="13" t="s">
        <v>32</v>
      </c>
      <c r="AX137" s="13" t="s">
        <v>76</v>
      </c>
      <c r="AY137" s="243" t="s">
        <v>129</v>
      </c>
    </row>
    <row r="138" s="14" customFormat="1">
      <c r="A138" s="14"/>
      <c r="B138" s="244"/>
      <c r="C138" s="245"/>
      <c r="D138" s="234" t="s">
        <v>138</v>
      </c>
      <c r="E138" s="246" t="s">
        <v>1</v>
      </c>
      <c r="F138" s="247" t="s">
        <v>140</v>
      </c>
      <c r="G138" s="245"/>
      <c r="H138" s="248">
        <v>1.1220000000000001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138</v>
      </c>
      <c r="AU138" s="254" t="s">
        <v>136</v>
      </c>
      <c r="AV138" s="14" t="s">
        <v>135</v>
      </c>
      <c r="AW138" s="14" t="s">
        <v>32</v>
      </c>
      <c r="AX138" s="14" t="s">
        <v>84</v>
      </c>
      <c r="AY138" s="254" t="s">
        <v>129</v>
      </c>
    </row>
    <row r="139" s="2" customFormat="1" ht="37.8" customHeight="1">
      <c r="A139" s="37"/>
      <c r="B139" s="38"/>
      <c r="C139" s="218" t="s">
        <v>136</v>
      </c>
      <c r="D139" s="218" t="s">
        <v>131</v>
      </c>
      <c r="E139" s="219" t="s">
        <v>141</v>
      </c>
      <c r="F139" s="220" t="s">
        <v>142</v>
      </c>
      <c r="G139" s="221" t="s">
        <v>143</v>
      </c>
      <c r="H139" s="222">
        <v>0.22400000000000001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42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135</v>
      </c>
      <c r="AT139" s="230" t="s">
        <v>131</v>
      </c>
      <c r="AU139" s="230" t="s">
        <v>136</v>
      </c>
      <c r="AY139" s="16" t="s">
        <v>129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136</v>
      </c>
      <c r="BK139" s="231">
        <f>ROUND(I139*H139,2)</f>
        <v>0</v>
      </c>
      <c r="BL139" s="16" t="s">
        <v>135</v>
      </c>
      <c r="BM139" s="230" t="s">
        <v>144</v>
      </c>
    </row>
    <row r="140" s="13" customFormat="1">
      <c r="A140" s="13"/>
      <c r="B140" s="232"/>
      <c r="C140" s="233"/>
      <c r="D140" s="234" t="s">
        <v>138</v>
      </c>
      <c r="E140" s="235" t="s">
        <v>1</v>
      </c>
      <c r="F140" s="236" t="s">
        <v>145</v>
      </c>
      <c r="G140" s="233"/>
      <c r="H140" s="237">
        <v>0.22400000000000001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138</v>
      </c>
      <c r="AU140" s="243" t="s">
        <v>136</v>
      </c>
      <c r="AV140" s="13" t="s">
        <v>136</v>
      </c>
      <c r="AW140" s="13" t="s">
        <v>32</v>
      </c>
      <c r="AX140" s="13" t="s">
        <v>76</v>
      </c>
      <c r="AY140" s="243" t="s">
        <v>129</v>
      </c>
    </row>
    <row r="141" s="14" customFormat="1">
      <c r="A141" s="14"/>
      <c r="B141" s="244"/>
      <c r="C141" s="245"/>
      <c r="D141" s="234" t="s">
        <v>138</v>
      </c>
      <c r="E141" s="246" t="s">
        <v>1</v>
      </c>
      <c r="F141" s="247" t="s">
        <v>140</v>
      </c>
      <c r="G141" s="245"/>
      <c r="H141" s="248">
        <v>0.22400000000000001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138</v>
      </c>
      <c r="AU141" s="254" t="s">
        <v>136</v>
      </c>
      <c r="AV141" s="14" t="s">
        <v>135</v>
      </c>
      <c r="AW141" s="14" t="s">
        <v>32</v>
      </c>
      <c r="AX141" s="14" t="s">
        <v>84</v>
      </c>
      <c r="AY141" s="254" t="s">
        <v>129</v>
      </c>
    </row>
    <row r="142" s="2" customFormat="1" ht="37.8" customHeight="1">
      <c r="A142" s="37"/>
      <c r="B142" s="38"/>
      <c r="C142" s="218" t="s">
        <v>146</v>
      </c>
      <c r="D142" s="218" t="s">
        <v>131</v>
      </c>
      <c r="E142" s="219" t="s">
        <v>147</v>
      </c>
      <c r="F142" s="220" t="s">
        <v>148</v>
      </c>
      <c r="G142" s="221" t="s">
        <v>143</v>
      </c>
      <c r="H142" s="222">
        <v>0.44800000000000001</v>
      </c>
      <c r="I142" s="223"/>
      <c r="J142" s="224">
        <f>ROUND(I142*H142,2)</f>
        <v>0</v>
      </c>
      <c r="K142" s="225"/>
      <c r="L142" s="43"/>
      <c r="M142" s="226" t="s">
        <v>1</v>
      </c>
      <c r="N142" s="227" t="s">
        <v>42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135</v>
      </c>
      <c r="AT142" s="230" t="s">
        <v>131</v>
      </c>
      <c r="AU142" s="230" t="s">
        <v>136</v>
      </c>
      <c r="AY142" s="16" t="s">
        <v>129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136</v>
      </c>
      <c r="BK142" s="231">
        <f>ROUND(I142*H142,2)</f>
        <v>0</v>
      </c>
      <c r="BL142" s="16" t="s">
        <v>135</v>
      </c>
      <c r="BM142" s="230" t="s">
        <v>149</v>
      </c>
    </row>
    <row r="143" s="13" customFormat="1">
      <c r="A143" s="13"/>
      <c r="B143" s="232"/>
      <c r="C143" s="233"/>
      <c r="D143" s="234" t="s">
        <v>138</v>
      </c>
      <c r="E143" s="235" t="s">
        <v>1</v>
      </c>
      <c r="F143" s="236" t="s">
        <v>150</v>
      </c>
      <c r="G143" s="233"/>
      <c r="H143" s="237">
        <v>0.44800000000000001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138</v>
      </c>
      <c r="AU143" s="243" t="s">
        <v>136</v>
      </c>
      <c r="AV143" s="13" t="s">
        <v>136</v>
      </c>
      <c r="AW143" s="13" t="s">
        <v>32</v>
      </c>
      <c r="AX143" s="13" t="s">
        <v>84</v>
      </c>
      <c r="AY143" s="243" t="s">
        <v>129</v>
      </c>
    </row>
    <row r="144" s="2" customFormat="1" ht="37.8" customHeight="1">
      <c r="A144" s="37"/>
      <c r="B144" s="38"/>
      <c r="C144" s="218" t="s">
        <v>135</v>
      </c>
      <c r="D144" s="218" t="s">
        <v>131</v>
      </c>
      <c r="E144" s="219" t="s">
        <v>151</v>
      </c>
      <c r="F144" s="220" t="s">
        <v>152</v>
      </c>
      <c r="G144" s="221" t="s">
        <v>143</v>
      </c>
      <c r="H144" s="222">
        <v>0.44800000000000001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42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135</v>
      </c>
      <c r="AT144" s="230" t="s">
        <v>131</v>
      </c>
      <c r="AU144" s="230" t="s">
        <v>136</v>
      </c>
      <c r="AY144" s="16" t="s">
        <v>129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136</v>
      </c>
      <c r="BK144" s="231">
        <f>ROUND(I144*H144,2)</f>
        <v>0</v>
      </c>
      <c r="BL144" s="16" t="s">
        <v>135</v>
      </c>
      <c r="BM144" s="230" t="s">
        <v>153</v>
      </c>
    </row>
    <row r="145" s="13" customFormat="1">
      <c r="A145" s="13"/>
      <c r="B145" s="232"/>
      <c r="C145" s="233"/>
      <c r="D145" s="234" t="s">
        <v>138</v>
      </c>
      <c r="E145" s="235" t="s">
        <v>1</v>
      </c>
      <c r="F145" s="236" t="s">
        <v>154</v>
      </c>
      <c r="G145" s="233"/>
      <c r="H145" s="237">
        <v>0.44800000000000001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138</v>
      </c>
      <c r="AU145" s="243" t="s">
        <v>136</v>
      </c>
      <c r="AV145" s="13" t="s">
        <v>136</v>
      </c>
      <c r="AW145" s="13" t="s">
        <v>32</v>
      </c>
      <c r="AX145" s="13" t="s">
        <v>84</v>
      </c>
      <c r="AY145" s="243" t="s">
        <v>129</v>
      </c>
    </row>
    <row r="146" s="2" customFormat="1" ht="33" customHeight="1">
      <c r="A146" s="37"/>
      <c r="B146" s="38"/>
      <c r="C146" s="218" t="s">
        <v>155</v>
      </c>
      <c r="D146" s="218" t="s">
        <v>131</v>
      </c>
      <c r="E146" s="219" t="s">
        <v>156</v>
      </c>
      <c r="F146" s="220" t="s">
        <v>157</v>
      </c>
      <c r="G146" s="221" t="s">
        <v>143</v>
      </c>
      <c r="H146" s="222">
        <v>0.22400000000000001</v>
      </c>
      <c r="I146" s="223"/>
      <c r="J146" s="224">
        <f>ROUND(I146*H146,2)</f>
        <v>0</v>
      </c>
      <c r="K146" s="225"/>
      <c r="L146" s="43"/>
      <c r="M146" s="226" t="s">
        <v>1</v>
      </c>
      <c r="N146" s="227" t="s">
        <v>42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135</v>
      </c>
      <c r="AT146" s="230" t="s">
        <v>131</v>
      </c>
      <c r="AU146" s="230" t="s">
        <v>136</v>
      </c>
      <c r="AY146" s="16" t="s">
        <v>129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136</v>
      </c>
      <c r="BK146" s="231">
        <f>ROUND(I146*H146,2)</f>
        <v>0</v>
      </c>
      <c r="BL146" s="16" t="s">
        <v>135</v>
      </c>
      <c r="BM146" s="230" t="s">
        <v>158</v>
      </c>
    </row>
    <row r="147" s="13" customFormat="1">
      <c r="A147" s="13"/>
      <c r="B147" s="232"/>
      <c r="C147" s="233"/>
      <c r="D147" s="234" t="s">
        <v>138</v>
      </c>
      <c r="E147" s="235" t="s">
        <v>1</v>
      </c>
      <c r="F147" s="236" t="s">
        <v>159</v>
      </c>
      <c r="G147" s="233"/>
      <c r="H147" s="237">
        <v>0.22400000000000001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138</v>
      </c>
      <c r="AU147" s="243" t="s">
        <v>136</v>
      </c>
      <c r="AV147" s="13" t="s">
        <v>136</v>
      </c>
      <c r="AW147" s="13" t="s">
        <v>32</v>
      </c>
      <c r="AX147" s="13" t="s">
        <v>84</v>
      </c>
      <c r="AY147" s="243" t="s">
        <v>129</v>
      </c>
    </row>
    <row r="148" s="2" customFormat="1" ht="24.15" customHeight="1">
      <c r="A148" s="37"/>
      <c r="B148" s="38"/>
      <c r="C148" s="218" t="s">
        <v>160</v>
      </c>
      <c r="D148" s="218" t="s">
        <v>131</v>
      </c>
      <c r="E148" s="219" t="s">
        <v>161</v>
      </c>
      <c r="F148" s="220" t="s">
        <v>162</v>
      </c>
      <c r="G148" s="221" t="s">
        <v>143</v>
      </c>
      <c r="H148" s="222">
        <v>0.22400000000000001</v>
      </c>
      <c r="I148" s="223"/>
      <c r="J148" s="224">
        <f>ROUND(I148*H148,2)</f>
        <v>0</v>
      </c>
      <c r="K148" s="225"/>
      <c r="L148" s="43"/>
      <c r="M148" s="226" t="s">
        <v>1</v>
      </c>
      <c r="N148" s="227" t="s">
        <v>42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135</v>
      </c>
      <c r="AT148" s="230" t="s">
        <v>131</v>
      </c>
      <c r="AU148" s="230" t="s">
        <v>136</v>
      </c>
      <c r="AY148" s="16" t="s">
        <v>129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136</v>
      </c>
      <c r="BK148" s="231">
        <f>ROUND(I148*H148,2)</f>
        <v>0</v>
      </c>
      <c r="BL148" s="16" t="s">
        <v>135</v>
      </c>
      <c r="BM148" s="230" t="s">
        <v>163</v>
      </c>
    </row>
    <row r="149" s="13" customFormat="1">
      <c r="A149" s="13"/>
      <c r="B149" s="232"/>
      <c r="C149" s="233"/>
      <c r="D149" s="234" t="s">
        <v>138</v>
      </c>
      <c r="E149" s="235" t="s">
        <v>1</v>
      </c>
      <c r="F149" s="236" t="s">
        <v>159</v>
      </c>
      <c r="G149" s="233"/>
      <c r="H149" s="237">
        <v>0.22400000000000001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138</v>
      </c>
      <c r="AU149" s="243" t="s">
        <v>136</v>
      </c>
      <c r="AV149" s="13" t="s">
        <v>136</v>
      </c>
      <c r="AW149" s="13" t="s">
        <v>32</v>
      </c>
      <c r="AX149" s="13" t="s">
        <v>84</v>
      </c>
      <c r="AY149" s="243" t="s">
        <v>129</v>
      </c>
    </row>
    <row r="150" s="12" customFormat="1" ht="22.8" customHeight="1">
      <c r="A150" s="12"/>
      <c r="B150" s="202"/>
      <c r="C150" s="203"/>
      <c r="D150" s="204" t="s">
        <v>75</v>
      </c>
      <c r="E150" s="216" t="s">
        <v>155</v>
      </c>
      <c r="F150" s="216" t="s">
        <v>164</v>
      </c>
      <c r="G150" s="203"/>
      <c r="H150" s="203"/>
      <c r="I150" s="206"/>
      <c r="J150" s="217">
        <f>BK150</f>
        <v>0</v>
      </c>
      <c r="K150" s="203"/>
      <c r="L150" s="208"/>
      <c r="M150" s="209"/>
      <c r="N150" s="210"/>
      <c r="O150" s="210"/>
      <c r="P150" s="211">
        <f>SUM(P151:P155)</f>
        <v>0</v>
      </c>
      <c r="Q150" s="210"/>
      <c r="R150" s="211">
        <f>SUM(R151:R155)</f>
        <v>0.10010484</v>
      </c>
      <c r="S150" s="210"/>
      <c r="T150" s="212">
        <f>SUM(T151:T155)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3" t="s">
        <v>84</v>
      </c>
      <c r="AT150" s="214" t="s">
        <v>75</v>
      </c>
      <c r="AU150" s="214" t="s">
        <v>84</v>
      </c>
      <c r="AY150" s="213" t="s">
        <v>129</v>
      </c>
      <c r="BK150" s="215">
        <f>SUM(BK151:BK155)</f>
        <v>0</v>
      </c>
    </row>
    <row r="151" s="2" customFormat="1" ht="24.15" customHeight="1">
      <c r="A151" s="37"/>
      <c r="B151" s="38"/>
      <c r="C151" s="218" t="s">
        <v>165</v>
      </c>
      <c r="D151" s="218" t="s">
        <v>131</v>
      </c>
      <c r="E151" s="219" t="s">
        <v>166</v>
      </c>
      <c r="F151" s="220" t="s">
        <v>167</v>
      </c>
      <c r="G151" s="221" t="s">
        <v>134</v>
      </c>
      <c r="H151" s="222">
        <v>1.1220000000000001</v>
      </c>
      <c r="I151" s="223"/>
      <c r="J151" s="224">
        <f>ROUND(I151*H151,2)</f>
        <v>0</v>
      </c>
      <c r="K151" s="225"/>
      <c r="L151" s="43"/>
      <c r="M151" s="226" t="s">
        <v>1</v>
      </c>
      <c r="N151" s="227" t="s">
        <v>42</v>
      </c>
      <c r="O151" s="90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135</v>
      </c>
      <c r="AT151" s="230" t="s">
        <v>131</v>
      </c>
      <c r="AU151" s="230" t="s">
        <v>136</v>
      </c>
      <c r="AY151" s="16" t="s">
        <v>129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136</v>
      </c>
      <c r="BK151" s="231">
        <f>ROUND(I151*H151,2)</f>
        <v>0</v>
      </c>
      <c r="BL151" s="16" t="s">
        <v>135</v>
      </c>
      <c r="BM151" s="230" t="s">
        <v>168</v>
      </c>
    </row>
    <row r="152" s="13" customFormat="1">
      <c r="A152" s="13"/>
      <c r="B152" s="232"/>
      <c r="C152" s="233"/>
      <c r="D152" s="234" t="s">
        <v>138</v>
      </c>
      <c r="E152" s="235" t="s">
        <v>1</v>
      </c>
      <c r="F152" s="236" t="s">
        <v>169</v>
      </c>
      <c r="G152" s="233"/>
      <c r="H152" s="237">
        <v>1.1220000000000001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138</v>
      </c>
      <c r="AU152" s="243" t="s">
        <v>136</v>
      </c>
      <c r="AV152" s="13" t="s">
        <v>136</v>
      </c>
      <c r="AW152" s="13" t="s">
        <v>32</v>
      </c>
      <c r="AX152" s="13" t="s">
        <v>76</v>
      </c>
      <c r="AY152" s="243" t="s">
        <v>129</v>
      </c>
    </row>
    <row r="153" s="14" customFormat="1">
      <c r="A153" s="14"/>
      <c r="B153" s="244"/>
      <c r="C153" s="245"/>
      <c r="D153" s="234" t="s">
        <v>138</v>
      </c>
      <c r="E153" s="246" t="s">
        <v>1</v>
      </c>
      <c r="F153" s="247" t="s">
        <v>140</v>
      </c>
      <c r="G153" s="245"/>
      <c r="H153" s="248">
        <v>1.1220000000000001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138</v>
      </c>
      <c r="AU153" s="254" t="s">
        <v>136</v>
      </c>
      <c r="AV153" s="14" t="s">
        <v>135</v>
      </c>
      <c r="AW153" s="14" t="s">
        <v>32</v>
      </c>
      <c r="AX153" s="14" t="s">
        <v>84</v>
      </c>
      <c r="AY153" s="254" t="s">
        <v>129</v>
      </c>
    </row>
    <row r="154" s="2" customFormat="1" ht="24.15" customHeight="1">
      <c r="A154" s="37"/>
      <c r="B154" s="38"/>
      <c r="C154" s="218" t="s">
        <v>170</v>
      </c>
      <c r="D154" s="218" t="s">
        <v>131</v>
      </c>
      <c r="E154" s="219" t="s">
        <v>171</v>
      </c>
      <c r="F154" s="220" t="s">
        <v>172</v>
      </c>
      <c r="G154" s="221" t="s">
        <v>134</v>
      </c>
      <c r="H154" s="222">
        <v>1.1220000000000001</v>
      </c>
      <c r="I154" s="223"/>
      <c r="J154" s="224">
        <f>ROUND(I154*H154,2)</f>
        <v>0</v>
      </c>
      <c r="K154" s="225"/>
      <c r="L154" s="43"/>
      <c r="M154" s="226" t="s">
        <v>1</v>
      </c>
      <c r="N154" s="227" t="s">
        <v>42</v>
      </c>
      <c r="O154" s="90"/>
      <c r="P154" s="228">
        <f>O154*H154</f>
        <v>0</v>
      </c>
      <c r="Q154" s="228">
        <v>0.089219999999999994</v>
      </c>
      <c r="R154" s="228">
        <f>Q154*H154</f>
        <v>0.10010484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135</v>
      </c>
      <c r="AT154" s="230" t="s">
        <v>131</v>
      </c>
      <c r="AU154" s="230" t="s">
        <v>136</v>
      </c>
      <c r="AY154" s="16" t="s">
        <v>129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136</v>
      </c>
      <c r="BK154" s="231">
        <f>ROUND(I154*H154,2)</f>
        <v>0</v>
      </c>
      <c r="BL154" s="16" t="s">
        <v>135</v>
      </c>
      <c r="BM154" s="230" t="s">
        <v>173</v>
      </c>
    </row>
    <row r="155" s="13" customFormat="1">
      <c r="A155" s="13"/>
      <c r="B155" s="232"/>
      <c r="C155" s="233"/>
      <c r="D155" s="234" t="s">
        <v>138</v>
      </c>
      <c r="E155" s="235" t="s">
        <v>1</v>
      </c>
      <c r="F155" s="236" t="s">
        <v>169</v>
      </c>
      <c r="G155" s="233"/>
      <c r="H155" s="237">
        <v>1.1220000000000001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138</v>
      </c>
      <c r="AU155" s="243" t="s">
        <v>136</v>
      </c>
      <c r="AV155" s="13" t="s">
        <v>136</v>
      </c>
      <c r="AW155" s="13" t="s">
        <v>32</v>
      </c>
      <c r="AX155" s="13" t="s">
        <v>84</v>
      </c>
      <c r="AY155" s="243" t="s">
        <v>129</v>
      </c>
    </row>
    <row r="156" s="12" customFormat="1" ht="22.8" customHeight="1">
      <c r="A156" s="12"/>
      <c r="B156" s="202"/>
      <c r="C156" s="203"/>
      <c r="D156" s="204" t="s">
        <v>75</v>
      </c>
      <c r="E156" s="216" t="s">
        <v>160</v>
      </c>
      <c r="F156" s="216" t="s">
        <v>174</v>
      </c>
      <c r="G156" s="203"/>
      <c r="H156" s="203"/>
      <c r="I156" s="206"/>
      <c r="J156" s="217">
        <f>BK156</f>
        <v>0</v>
      </c>
      <c r="K156" s="203"/>
      <c r="L156" s="208"/>
      <c r="M156" s="209"/>
      <c r="N156" s="210"/>
      <c r="O156" s="210"/>
      <c r="P156" s="211">
        <f>SUM(P157:P160)</f>
        <v>0</v>
      </c>
      <c r="Q156" s="210"/>
      <c r="R156" s="211">
        <f>SUM(R157:R160)</f>
        <v>0.0127075</v>
      </c>
      <c r="S156" s="210"/>
      <c r="T156" s="212">
        <f>SUM(T157:T160)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3" t="s">
        <v>84</v>
      </c>
      <c r="AT156" s="214" t="s">
        <v>75</v>
      </c>
      <c r="AU156" s="214" t="s">
        <v>84</v>
      </c>
      <c r="AY156" s="213" t="s">
        <v>129</v>
      </c>
      <c r="BK156" s="215">
        <f>SUM(BK157:BK160)</f>
        <v>0</v>
      </c>
    </row>
    <row r="157" s="2" customFormat="1" ht="21.75" customHeight="1">
      <c r="A157" s="37"/>
      <c r="B157" s="38"/>
      <c r="C157" s="218" t="s">
        <v>175</v>
      </c>
      <c r="D157" s="218" t="s">
        <v>131</v>
      </c>
      <c r="E157" s="219" t="s">
        <v>176</v>
      </c>
      <c r="F157" s="220" t="s">
        <v>177</v>
      </c>
      <c r="G157" s="221" t="s">
        <v>134</v>
      </c>
      <c r="H157" s="222">
        <v>5.0830000000000002</v>
      </c>
      <c r="I157" s="223"/>
      <c r="J157" s="224">
        <f>ROUND(I157*H157,2)</f>
        <v>0</v>
      </c>
      <c r="K157" s="225"/>
      <c r="L157" s="43"/>
      <c r="M157" s="226" t="s">
        <v>1</v>
      </c>
      <c r="N157" s="227" t="s">
        <v>42</v>
      </c>
      <c r="O157" s="90"/>
      <c r="P157" s="228">
        <f>O157*H157</f>
        <v>0</v>
      </c>
      <c r="Q157" s="228">
        <v>0.0025000000000000001</v>
      </c>
      <c r="R157" s="228">
        <f>Q157*H157</f>
        <v>0.0127075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135</v>
      </c>
      <c r="AT157" s="230" t="s">
        <v>131</v>
      </c>
      <c r="AU157" s="230" t="s">
        <v>136</v>
      </c>
      <c r="AY157" s="16" t="s">
        <v>129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136</v>
      </c>
      <c r="BK157" s="231">
        <f>ROUND(I157*H157,2)</f>
        <v>0</v>
      </c>
      <c r="BL157" s="16" t="s">
        <v>135</v>
      </c>
      <c r="BM157" s="230" t="s">
        <v>178</v>
      </c>
    </row>
    <row r="158" s="13" customFormat="1">
      <c r="A158" s="13"/>
      <c r="B158" s="232"/>
      <c r="C158" s="233"/>
      <c r="D158" s="234" t="s">
        <v>138</v>
      </c>
      <c r="E158" s="235" t="s">
        <v>1</v>
      </c>
      <c r="F158" s="236" t="s">
        <v>179</v>
      </c>
      <c r="G158" s="233"/>
      <c r="H158" s="237">
        <v>3.2909999999999999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138</v>
      </c>
      <c r="AU158" s="243" t="s">
        <v>136</v>
      </c>
      <c r="AV158" s="13" t="s">
        <v>136</v>
      </c>
      <c r="AW158" s="13" t="s">
        <v>32</v>
      </c>
      <c r="AX158" s="13" t="s">
        <v>76</v>
      </c>
      <c r="AY158" s="243" t="s">
        <v>129</v>
      </c>
    </row>
    <row r="159" s="13" customFormat="1">
      <c r="A159" s="13"/>
      <c r="B159" s="232"/>
      <c r="C159" s="233"/>
      <c r="D159" s="234" t="s">
        <v>138</v>
      </c>
      <c r="E159" s="235" t="s">
        <v>1</v>
      </c>
      <c r="F159" s="236" t="s">
        <v>180</v>
      </c>
      <c r="G159" s="233"/>
      <c r="H159" s="237">
        <v>1.792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138</v>
      </c>
      <c r="AU159" s="243" t="s">
        <v>136</v>
      </c>
      <c r="AV159" s="13" t="s">
        <v>136</v>
      </c>
      <c r="AW159" s="13" t="s">
        <v>32</v>
      </c>
      <c r="AX159" s="13" t="s">
        <v>76</v>
      </c>
      <c r="AY159" s="243" t="s">
        <v>129</v>
      </c>
    </row>
    <row r="160" s="14" customFormat="1">
      <c r="A160" s="14"/>
      <c r="B160" s="244"/>
      <c r="C160" s="245"/>
      <c r="D160" s="234" t="s">
        <v>138</v>
      </c>
      <c r="E160" s="246" t="s">
        <v>1</v>
      </c>
      <c r="F160" s="247" t="s">
        <v>140</v>
      </c>
      <c r="G160" s="245"/>
      <c r="H160" s="248">
        <v>5.0830000000000002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138</v>
      </c>
      <c r="AU160" s="254" t="s">
        <v>136</v>
      </c>
      <c r="AV160" s="14" t="s">
        <v>135</v>
      </c>
      <c r="AW160" s="14" t="s">
        <v>32</v>
      </c>
      <c r="AX160" s="14" t="s">
        <v>84</v>
      </c>
      <c r="AY160" s="254" t="s">
        <v>129</v>
      </c>
    </row>
    <row r="161" s="12" customFormat="1" ht="22.8" customHeight="1">
      <c r="A161" s="12"/>
      <c r="B161" s="202"/>
      <c r="C161" s="203"/>
      <c r="D161" s="204" t="s">
        <v>75</v>
      </c>
      <c r="E161" s="216" t="s">
        <v>175</v>
      </c>
      <c r="F161" s="216" t="s">
        <v>181</v>
      </c>
      <c r="G161" s="203"/>
      <c r="H161" s="203"/>
      <c r="I161" s="206"/>
      <c r="J161" s="217">
        <f>BK161</f>
        <v>0</v>
      </c>
      <c r="K161" s="203"/>
      <c r="L161" s="208"/>
      <c r="M161" s="209"/>
      <c r="N161" s="210"/>
      <c r="O161" s="210"/>
      <c r="P161" s="211">
        <f>SUM(P162:P181)</f>
        <v>0</v>
      </c>
      <c r="Q161" s="210"/>
      <c r="R161" s="211">
        <f>SUM(R162:R181)</f>
        <v>0.14079999000000001</v>
      </c>
      <c r="S161" s="210"/>
      <c r="T161" s="212">
        <f>SUM(T162:T181)</f>
        <v>1.2185259999999998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3" t="s">
        <v>84</v>
      </c>
      <c r="AT161" s="214" t="s">
        <v>75</v>
      </c>
      <c r="AU161" s="214" t="s">
        <v>84</v>
      </c>
      <c r="AY161" s="213" t="s">
        <v>129</v>
      </c>
      <c r="BK161" s="215">
        <f>SUM(BK162:BK181)</f>
        <v>0</v>
      </c>
    </row>
    <row r="162" s="2" customFormat="1" ht="16.5" customHeight="1">
      <c r="A162" s="37"/>
      <c r="B162" s="38"/>
      <c r="C162" s="218" t="s">
        <v>182</v>
      </c>
      <c r="D162" s="218" t="s">
        <v>131</v>
      </c>
      <c r="E162" s="219" t="s">
        <v>183</v>
      </c>
      <c r="F162" s="220" t="s">
        <v>184</v>
      </c>
      <c r="G162" s="221" t="s">
        <v>185</v>
      </c>
      <c r="H162" s="222">
        <v>3.274</v>
      </c>
      <c r="I162" s="223"/>
      <c r="J162" s="224">
        <f>ROUND(I162*H162,2)</f>
        <v>0</v>
      </c>
      <c r="K162" s="225"/>
      <c r="L162" s="43"/>
      <c r="M162" s="226" t="s">
        <v>1</v>
      </c>
      <c r="N162" s="227" t="s">
        <v>42</v>
      </c>
      <c r="O162" s="90"/>
      <c r="P162" s="228">
        <f>O162*H162</f>
        <v>0</v>
      </c>
      <c r="Q162" s="228">
        <v>0</v>
      </c>
      <c r="R162" s="228">
        <f>Q162*H162</f>
        <v>0</v>
      </c>
      <c r="S162" s="228">
        <v>0.072999999999999995</v>
      </c>
      <c r="T162" s="229">
        <f>S162*H162</f>
        <v>0.23900199999999999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135</v>
      </c>
      <c r="AT162" s="230" t="s">
        <v>131</v>
      </c>
      <c r="AU162" s="230" t="s">
        <v>136</v>
      </c>
      <c r="AY162" s="16" t="s">
        <v>129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136</v>
      </c>
      <c r="BK162" s="231">
        <f>ROUND(I162*H162,2)</f>
        <v>0</v>
      </c>
      <c r="BL162" s="16" t="s">
        <v>135</v>
      </c>
      <c r="BM162" s="230" t="s">
        <v>186</v>
      </c>
    </row>
    <row r="163" s="13" customFormat="1">
      <c r="A163" s="13"/>
      <c r="B163" s="232"/>
      <c r="C163" s="233"/>
      <c r="D163" s="234" t="s">
        <v>138</v>
      </c>
      <c r="E163" s="235" t="s">
        <v>1</v>
      </c>
      <c r="F163" s="236" t="s">
        <v>187</v>
      </c>
      <c r="G163" s="233"/>
      <c r="H163" s="237">
        <v>3.274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138</v>
      </c>
      <c r="AU163" s="243" t="s">
        <v>136</v>
      </c>
      <c r="AV163" s="13" t="s">
        <v>136</v>
      </c>
      <c r="AW163" s="13" t="s">
        <v>32</v>
      </c>
      <c r="AX163" s="13" t="s">
        <v>84</v>
      </c>
      <c r="AY163" s="243" t="s">
        <v>129</v>
      </c>
    </row>
    <row r="164" s="2" customFormat="1" ht="24.15" customHeight="1">
      <c r="A164" s="37"/>
      <c r="B164" s="38"/>
      <c r="C164" s="218" t="s">
        <v>188</v>
      </c>
      <c r="D164" s="218" t="s">
        <v>131</v>
      </c>
      <c r="E164" s="219" t="s">
        <v>189</v>
      </c>
      <c r="F164" s="220" t="s">
        <v>190</v>
      </c>
      <c r="G164" s="221" t="s">
        <v>185</v>
      </c>
      <c r="H164" s="222">
        <v>18.699999999999999</v>
      </c>
      <c r="I164" s="223"/>
      <c r="J164" s="224">
        <f>ROUND(I164*H164,2)</f>
        <v>0</v>
      </c>
      <c r="K164" s="225"/>
      <c r="L164" s="43"/>
      <c r="M164" s="226" t="s">
        <v>1</v>
      </c>
      <c r="N164" s="227" t="s">
        <v>42</v>
      </c>
      <c r="O164" s="90"/>
      <c r="P164" s="228">
        <f>O164*H164</f>
        <v>0</v>
      </c>
      <c r="Q164" s="228">
        <v>0</v>
      </c>
      <c r="R164" s="228">
        <f>Q164*H164</f>
        <v>0</v>
      </c>
      <c r="S164" s="228">
        <v>0.019</v>
      </c>
      <c r="T164" s="229">
        <f>S164*H164</f>
        <v>0.3553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135</v>
      </c>
      <c r="AT164" s="230" t="s">
        <v>131</v>
      </c>
      <c r="AU164" s="230" t="s">
        <v>136</v>
      </c>
      <c r="AY164" s="16" t="s">
        <v>129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136</v>
      </c>
      <c r="BK164" s="231">
        <f>ROUND(I164*H164,2)</f>
        <v>0</v>
      </c>
      <c r="BL164" s="16" t="s">
        <v>135</v>
      </c>
      <c r="BM164" s="230" t="s">
        <v>191</v>
      </c>
    </row>
    <row r="165" s="13" customFormat="1">
      <c r="A165" s="13"/>
      <c r="B165" s="232"/>
      <c r="C165" s="233"/>
      <c r="D165" s="234" t="s">
        <v>138</v>
      </c>
      <c r="E165" s="235" t="s">
        <v>1</v>
      </c>
      <c r="F165" s="236" t="s">
        <v>192</v>
      </c>
      <c r="G165" s="233"/>
      <c r="H165" s="237">
        <v>18.699999999999999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138</v>
      </c>
      <c r="AU165" s="243" t="s">
        <v>136</v>
      </c>
      <c r="AV165" s="13" t="s">
        <v>136</v>
      </c>
      <c r="AW165" s="13" t="s">
        <v>32</v>
      </c>
      <c r="AX165" s="13" t="s">
        <v>84</v>
      </c>
      <c r="AY165" s="243" t="s">
        <v>129</v>
      </c>
    </row>
    <row r="166" s="2" customFormat="1" ht="24.15" customHeight="1">
      <c r="A166" s="37"/>
      <c r="B166" s="38"/>
      <c r="C166" s="218" t="s">
        <v>8</v>
      </c>
      <c r="D166" s="218" t="s">
        <v>131</v>
      </c>
      <c r="E166" s="219" t="s">
        <v>193</v>
      </c>
      <c r="F166" s="220" t="s">
        <v>194</v>
      </c>
      <c r="G166" s="221" t="s">
        <v>134</v>
      </c>
      <c r="H166" s="222">
        <v>6.7960000000000003</v>
      </c>
      <c r="I166" s="223"/>
      <c r="J166" s="224">
        <f>ROUND(I166*H166,2)</f>
        <v>0</v>
      </c>
      <c r="K166" s="225"/>
      <c r="L166" s="43"/>
      <c r="M166" s="226" t="s">
        <v>1</v>
      </c>
      <c r="N166" s="227" t="s">
        <v>42</v>
      </c>
      <c r="O166" s="90"/>
      <c r="P166" s="228">
        <f>O166*H166</f>
        <v>0</v>
      </c>
      <c r="Q166" s="228">
        <v>0</v>
      </c>
      <c r="R166" s="228">
        <f>Q166*H166</f>
        <v>0</v>
      </c>
      <c r="S166" s="228">
        <v>0.037999999999999999</v>
      </c>
      <c r="T166" s="229">
        <f>S166*H166</f>
        <v>0.25824799999999998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0" t="s">
        <v>135</v>
      </c>
      <c r="AT166" s="230" t="s">
        <v>131</v>
      </c>
      <c r="AU166" s="230" t="s">
        <v>136</v>
      </c>
      <c r="AY166" s="16" t="s">
        <v>129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136</v>
      </c>
      <c r="BK166" s="231">
        <f>ROUND(I166*H166,2)</f>
        <v>0</v>
      </c>
      <c r="BL166" s="16" t="s">
        <v>135</v>
      </c>
      <c r="BM166" s="230" t="s">
        <v>195</v>
      </c>
    </row>
    <row r="167" s="13" customFormat="1">
      <c r="A167" s="13"/>
      <c r="B167" s="232"/>
      <c r="C167" s="233"/>
      <c r="D167" s="234" t="s">
        <v>138</v>
      </c>
      <c r="E167" s="235" t="s">
        <v>1</v>
      </c>
      <c r="F167" s="236" t="s">
        <v>196</v>
      </c>
      <c r="G167" s="233"/>
      <c r="H167" s="237">
        <v>6.7960000000000003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138</v>
      </c>
      <c r="AU167" s="243" t="s">
        <v>136</v>
      </c>
      <c r="AV167" s="13" t="s">
        <v>136</v>
      </c>
      <c r="AW167" s="13" t="s">
        <v>32</v>
      </c>
      <c r="AX167" s="13" t="s">
        <v>84</v>
      </c>
      <c r="AY167" s="243" t="s">
        <v>129</v>
      </c>
    </row>
    <row r="168" s="2" customFormat="1" ht="49.05" customHeight="1">
      <c r="A168" s="37"/>
      <c r="B168" s="38"/>
      <c r="C168" s="218" t="s">
        <v>197</v>
      </c>
      <c r="D168" s="218" t="s">
        <v>131</v>
      </c>
      <c r="E168" s="219" t="s">
        <v>198</v>
      </c>
      <c r="F168" s="220" t="s">
        <v>199</v>
      </c>
      <c r="G168" s="221" t="s">
        <v>134</v>
      </c>
      <c r="H168" s="222">
        <v>5.0830000000000002</v>
      </c>
      <c r="I168" s="223"/>
      <c r="J168" s="224">
        <f>ROUND(I168*H168,2)</f>
        <v>0</v>
      </c>
      <c r="K168" s="225"/>
      <c r="L168" s="43"/>
      <c r="M168" s="226" t="s">
        <v>1</v>
      </c>
      <c r="N168" s="227" t="s">
        <v>42</v>
      </c>
      <c r="O168" s="90"/>
      <c r="P168" s="228">
        <f>O168*H168</f>
        <v>0</v>
      </c>
      <c r="Q168" s="228">
        <v>0</v>
      </c>
      <c r="R168" s="228">
        <f>Q168*H168</f>
        <v>0</v>
      </c>
      <c r="S168" s="228">
        <v>0.071999999999999995</v>
      </c>
      <c r="T168" s="229">
        <f>S168*H168</f>
        <v>0.36597599999999997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135</v>
      </c>
      <c r="AT168" s="230" t="s">
        <v>131</v>
      </c>
      <c r="AU168" s="230" t="s">
        <v>136</v>
      </c>
      <c r="AY168" s="16" t="s">
        <v>129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136</v>
      </c>
      <c r="BK168" s="231">
        <f>ROUND(I168*H168,2)</f>
        <v>0</v>
      </c>
      <c r="BL168" s="16" t="s">
        <v>135</v>
      </c>
      <c r="BM168" s="230" t="s">
        <v>200</v>
      </c>
    </row>
    <row r="169" s="13" customFormat="1">
      <c r="A169" s="13"/>
      <c r="B169" s="232"/>
      <c r="C169" s="233"/>
      <c r="D169" s="234" t="s">
        <v>138</v>
      </c>
      <c r="E169" s="235" t="s">
        <v>1</v>
      </c>
      <c r="F169" s="236" t="s">
        <v>179</v>
      </c>
      <c r="G169" s="233"/>
      <c r="H169" s="237">
        <v>3.2909999999999999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138</v>
      </c>
      <c r="AU169" s="243" t="s">
        <v>136</v>
      </c>
      <c r="AV169" s="13" t="s">
        <v>136</v>
      </c>
      <c r="AW169" s="13" t="s">
        <v>32</v>
      </c>
      <c r="AX169" s="13" t="s">
        <v>76</v>
      </c>
      <c r="AY169" s="243" t="s">
        <v>129</v>
      </c>
    </row>
    <row r="170" s="13" customFormat="1">
      <c r="A170" s="13"/>
      <c r="B170" s="232"/>
      <c r="C170" s="233"/>
      <c r="D170" s="234" t="s">
        <v>138</v>
      </c>
      <c r="E170" s="235" t="s">
        <v>1</v>
      </c>
      <c r="F170" s="236" t="s">
        <v>180</v>
      </c>
      <c r="G170" s="233"/>
      <c r="H170" s="237">
        <v>1.792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138</v>
      </c>
      <c r="AU170" s="243" t="s">
        <v>136</v>
      </c>
      <c r="AV170" s="13" t="s">
        <v>136</v>
      </c>
      <c r="AW170" s="13" t="s">
        <v>32</v>
      </c>
      <c r="AX170" s="13" t="s">
        <v>76</v>
      </c>
      <c r="AY170" s="243" t="s">
        <v>129</v>
      </c>
    </row>
    <row r="171" s="14" customFormat="1">
      <c r="A171" s="14"/>
      <c r="B171" s="244"/>
      <c r="C171" s="245"/>
      <c r="D171" s="234" t="s">
        <v>138</v>
      </c>
      <c r="E171" s="246" t="s">
        <v>1</v>
      </c>
      <c r="F171" s="247" t="s">
        <v>140</v>
      </c>
      <c r="G171" s="245"/>
      <c r="H171" s="248">
        <v>5.0830000000000002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138</v>
      </c>
      <c r="AU171" s="254" t="s">
        <v>136</v>
      </c>
      <c r="AV171" s="14" t="s">
        <v>135</v>
      </c>
      <c r="AW171" s="14" t="s">
        <v>32</v>
      </c>
      <c r="AX171" s="14" t="s">
        <v>84</v>
      </c>
      <c r="AY171" s="254" t="s">
        <v>129</v>
      </c>
    </row>
    <row r="172" s="2" customFormat="1" ht="24.15" customHeight="1">
      <c r="A172" s="37"/>
      <c r="B172" s="38"/>
      <c r="C172" s="218" t="s">
        <v>201</v>
      </c>
      <c r="D172" s="218" t="s">
        <v>131</v>
      </c>
      <c r="E172" s="219" t="s">
        <v>202</v>
      </c>
      <c r="F172" s="220" t="s">
        <v>203</v>
      </c>
      <c r="G172" s="221" t="s">
        <v>134</v>
      </c>
      <c r="H172" s="222">
        <v>17.652000000000001</v>
      </c>
      <c r="I172" s="223"/>
      <c r="J172" s="224">
        <f>ROUND(I172*H172,2)</f>
        <v>0</v>
      </c>
      <c r="K172" s="225"/>
      <c r="L172" s="43"/>
      <c r="M172" s="226" t="s">
        <v>1</v>
      </c>
      <c r="N172" s="227" t="s">
        <v>42</v>
      </c>
      <c r="O172" s="90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135</v>
      </c>
      <c r="AT172" s="230" t="s">
        <v>131</v>
      </c>
      <c r="AU172" s="230" t="s">
        <v>136</v>
      </c>
      <c r="AY172" s="16" t="s">
        <v>129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136</v>
      </c>
      <c r="BK172" s="231">
        <f>ROUND(I172*H172,2)</f>
        <v>0</v>
      </c>
      <c r="BL172" s="16" t="s">
        <v>135</v>
      </c>
      <c r="BM172" s="230" t="s">
        <v>204</v>
      </c>
    </row>
    <row r="173" s="13" customFormat="1">
      <c r="A173" s="13"/>
      <c r="B173" s="232"/>
      <c r="C173" s="233"/>
      <c r="D173" s="234" t="s">
        <v>138</v>
      </c>
      <c r="E173" s="235" t="s">
        <v>1</v>
      </c>
      <c r="F173" s="236" t="s">
        <v>205</v>
      </c>
      <c r="G173" s="233"/>
      <c r="H173" s="237">
        <v>17.652000000000001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138</v>
      </c>
      <c r="AU173" s="243" t="s">
        <v>136</v>
      </c>
      <c r="AV173" s="13" t="s">
        <v>136</v>
      </c>
      <c r="AW173" s="13" t="s">
        <v>32</v>
      </c>
      <c r="AX173" s="13" t="s">
        <v>84</v>
      </c>
      <c r="AY173" s="243" t="s">
        <v>129</v>
      </c>
    </row>
    <row r="174" s="2" customFormat="1" ht="24.15" customHeight="1">
      <c r="A174" s="37"/>
      <c r="B174" s="38"/>
      <c r="C174" s="218" t="s">
        <v>206</v>
      </c>
      <c r="D174" s="218" t="s">
        <v>131</v>
      </c>
      <c r="E174" s="219" t="s">
        <v>207</v>
      </c>
      <c r="F174" s="220" t="s">
        <v>208</v>
      </c>
      <c r="G174" s="221" t="s">
        <v>134</v>
      </c>
      <c r="H174" s="222">
        <v>5.0830000000000002</v>
      </c>
      <c r="I174" s="223"/>
      <c r="J174" s="224">
        <f>ROUND(I174*H174,2)</f>
        <v>0</v>
      </c>
      <c r="K174" s="225"/>
      <c r="L174" s="43"/>
      <c r="M174" s="226" t="s">
        <v>1</v>
      </c>
      <c r="N174" s="227" t="s">
        <v>42</v>
      </c>
      <c r="O174" s="90"/>
      <c r="P174" s="228">
        <f>O174*H174</f>
        <v>0</v>
      </c>
      <c r="Q174" s="228">
        <v>0.0061500000000000001</v>
      </c>
      <c r="R174" s="228">
        <f>Q174*H174</f>
        <v>0.031260450000000002</v>
      </c>
      <c r="S174" s="228">
        <v>0</v>
      </c>
      <c r="T174" s="22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135</v>
      </c>
      <c r="AT174" s="230" t="s">
        <v>131</v>
      </c>
      <c r="AU174" s="230" t="s">
        <v>136</v>
      </c>
      <c r="AY174" s="16" t="s">
        <v>129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136</v>
      </c>
      <c r="BK174" s="231">
        <f>ROUND(I174*H174,2)</f>
        <v>0</v>
      </c>
      <c r="BL174" s="16" t="s">
        <v>135</v>
      </c>
      <c r="BM174" s="230" t="s">
        <v>209</v>
      </c>
    </row>
    <row r="175" s="13" customFormat="1">
      <c r="A175" s="13"/>
      <c r="B175" s="232"/>
      <c r="C175" s="233"/>
      <c r="D175" s="234" t="s">
        <v>138</v>
      </c>
      <c r="E175" s="235" t="s">
        <v>1</v>
      </c>
      <c r="F175" s="236" t="s">
        <v>179</v>
      </c>
      <c r="G175" s="233"/>
      <c r="H175" s="237">
        <v>3.2909999999999999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138</v>
      </c>
      <c r="AU175" s="243" t="s">
        <v>136</v>
      </c>
      <c r="AV175" s="13" t="s">
        <v>136</v>
      </c>
      <c r="AW175" s="13" t="s">
        <v>32</v>
      </c>
      <c r="AX175" s="13" t="s">
        <v>76</v>
      </c>
      <c r="AY175" s="243" t="s">
        <v>129</v>
      </c>
    </row>
    <row r="176" s="13" customFormat="1">
      <c r="A176" s="13"/>
      <c r="B176" s="232"/>
      <c r="C176" s="233"/>
      <c r="D176" s="234" t="s">
        <v>138</v>
      </c>
      <c r="E176" s="235" t="s">
        <v>1</v>
      </c>
      <c r="F176" s="236" t="s">
        <v>180</v>
      </c>
      <c r="G176" s="233"/>
      <c r="H176" s="237">
        <v>1.792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138</v>
      </c>
      <c r="AU176" s="243" t="s">
        <v>136</v>
      </c>
      <c r="AV176" s="13" t="s">
        <v>136</v>
      </c>
      <c r="AW176" s="13" t="s">
        <v>32</v>
      </c>
      <c r="AX176" s="13" t="s">
        <v>76</v>
      </c>
      <c r="AY176" s="243" t="s">
        <v>129</v>
      </c>
    </row>
    <row r="177" s="14" customFormat="1">
      <c r="A177" s="14"/>
      <c r="B177" s="244"/>
      <c r="C177" s="245"/>
      <c r="D177" s="234" t="s">
        <v>138</v>
      </c>
      <c r="E177" s="246" t="s">
        <v>1</v>
      </c>
      <c r="F177" s="247" t="s">
        <v>140</v>
      </c>
      <c r="G177" s="245"/>
      <c r="H177" s="248">
        <v>5.0830000000000002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138</v>
      </c>
      <c r="AU177" s="254" t="s">
        <v>136</v>
      </c>
      <c r="AV177" s="14" t="s">
        <v>135</v>
      </c>
      <c r="AW177" s="14" t="s">
        <v>32</v>
      </c>
      <c r="AX177" s="14" t="s">
        <v>84</v>
      </c>
      <c r="AY177" s="254" t="s">
        <v>129</v>
      </c>
    </row>
    <row r="178" s="2" customFormat="1" ht="24.15" customHeight="1">
      <c r="A178" s="37"/>
      <c r="B178" s="38"/>
      <c r="C178" s="218" t="s">
        <v>210</v>
      </c>
      <c r="D178" s="218" t="s">
        <v>131</v>
      </c>
      <c r="E178" s="219" t="s">
        <v>211</v>
      </c>
      <c r="F178" s="220" t="s">
        <v>212</v>
      </c>
      <c r="G178" s="221" t="s">
        <v>134</v>
      </c>
      <c r="H178" s="222">
        <v>12.294000000000001</v>
      </c>
      <c r="I178" s="223"/>
      <c r="J178" s="224">
        <f>ROUND(I178*H178,2)</f>
        <v>0</v>
      </c>
      <c r="K178" s="225"/>
      <c r="L178" s="43"/>
      <c r="M178" s="226" t="s">
        <v>1</v>
      </c>
      <c r="N178" s="227" t="s">
        <v>42</v>
      </c>
      <c r="O178" s="90"/>
      <c r="P178" s="228">
        <f>O178*H178</f>
        <v>0</v>
      </c>
      <c r="Q178" s="228">
        <v>0.0089099999999999995</v>
      </c>
      <c r="R178" s="228">
        <f>Q178*H178</f>
        <v>0.10953954000000001</v>
      </c>
      <c r="S178" s="228">
        <v>0</v>
      </c>
      <c r="T178" s="22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0" t="s">
        <v>135</v>
      </c>
      <c r="AT178" s="230" t="s">
        <v>131</v>
      </c>
      <c r="AU178" s="230" t="s">
        <v>136</v>
      </c>
      <c r="AY178" s="16" t="s">
        <v>129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6" t="s">
        <v>136</v>
      </c>
      <c r="BK178" s="231">
        <f>ROUND(I178*H178,2)</f>
        <v>0</v>
      </c>
      <c r="BL178" s="16" t="s">
        <v>135</v>
      </c>
      <c r="BM178" s="230" t="s">
        <v>213</v>
      </c>
    </row>
    <row r="179" s="13" customFormat="1">
      <c r="A179" s="13"/>
      <c r="B179" s="232"/>
      <c r="C179" s="233"/>
      <c r="D179" s="234" t="s">
        <v>138</v>
      </c>
      <c r="E179" s="235" t="s">
        <v>1</v>
      </c>
      <c r="F179" s="236" t="s">
        <v>196</v>
      </c>
      <c r="G179" s="233"/>
      <c r="H179" s="237">
        <v>6.7960000000000003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138</v>
      </c>
      <c r="AU179" s="243" t="s">
        <v>136</v>
      </c>
      <c r="AV179" s="13" t="s">
        <v>136</v>
      </c>
      <c r="AW179" s="13" t="s">
        <v>32</v>
      </c>
      <c r="AX179" s="13" t="s">
        <v>76</v>
      </c>
      <c r="AY179" s="243" t="s">
        <v>129</v>
      </c>
    </row>
    <row r="180" s="13" customFormat="1">
      <c r="A180" s="13"/>
      <c r="B180" s="232"/>
      <c r="C180" s="233"/>
      <c r="D180" s="234" t="s">
        <v>138</v>
      </c>
      <c r="E180" s="235" t="s">
        <v>1</v>
      </c>
      <c r="F180" s="236" t="s">
        <v>214</v>
      </c>
      <c r="G180" s="233"/>
      <c r="H180" s="237">
        <v>5.4980000000000002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138</v>
      </c>
      <c r="AU180" s="243" t="s">
        <v>136</v>
      </c>
      <c r="AV180" s="13" t="s">
        <v>136</v>
      </c>
      <c r="AW180" s="13" t="s">
        <v>32</v>
      </c>
      <c r="AX180" s="13" t="s">
        <v>76</v>
      </c>
      <c r="AY180" s="243" t="s">
        <v>129</v>
      </c>
    </row>
    <row r="181" s="14" customFormat="1">
      <c r="A181" s="14"/>
      <c r="B181" s="244"/>
      <c r="C181" s="245"/>
      <c r="D181" s="234" t="s">
        <v>138</v>
      </c>
      <c r="E181" s="246" t="s">
        <v>1</v>
      </c>
      <c r="F181" s="247" t="s">
        <v>140</v>
      </c>
      <c r="G181" s="245"/>
      <c r="H181" s="248">
        <v>12.294000000000001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138</v>
      </c>
      <c r="AU181" s="254" t="s">
        <v>136</v>
      </c>
      <c r="AV181" s="14" t="s">
        <v>135</v>
      </c>
      <c r="AW181" s="14" t="s">
        <v>32</v>
      </c>
      <c r="AX181" s="14" t="s">
        <v>84</v>
      </c>
      <c r="AY181" s="254" t="s">
        <v>129</v>
      </c>
    </row>
    <row r="182" s="12" customFormat="1" ht="22.8" customHeight="1">
      <c r="A182" s="12"/>
      <c r="B182" s="202"/>
      <c r="C182" s="203"/>
      <c r="D182" s="204" t="s">
        <v>75</v>
      </c>
      <c r="E182" s="216" t="s">
        <v>215</v>
      </c>
      <c r="F182" s="216" t="s">
        <v>216</v>
      </c>
      <c r="G182" s="203"/>
      <c r="H182" s="203"/>
      <c r="I182" s="206"/>
      <c r="J182" s="217">
        <f>BK182</f>
        <v>0</v>
      </c>
      <c r="K182" s="203"/>
      <c r="L182" s="208"/>
      <c r="M182" s="209"/>
      <c r="N182" s="210"/>
      <c r="O182" s="210"/>
      <c r="P182" s="211">
        <f>SUM(P183:P188)</f>
        <v>0</v>
      </c>
      <c r="Q182" s="210"/>
      <c r="R182" s="211">
        <f>SUM(R183:R188)</f>
        <v>0</v>
      </c>
      <c r="S182" s="210"/>
      <c r="T182" s="212">
        <f>SUM(T183:T188)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3" t="s">
        <v>84</v>
      </c>
      <c r="AT182" s="214" t="s">
        <v>75</v>
      </c>
      <c r="AU182" s="214" t="s">
        <v>84</v>
      </c>
      <c r="AY182" s="213" t="s">
        <v>129</v>
      </c>
      <c r="BK182" s="215">
        <f>SUM(BK183:BK188)</f>
        <v>0</v>
      </c>
    </row>
    <row r="183" s="2" customFormat="1" ht="24.15" customHeight="1">
      <c r="A183" s="37"/>
      <c r="B183" s="38"/>
      <c r="C183" s="218" t="s">
        <v>217</v>
      </c>
      <c r="D183" s="218" t="s">
        <v>131</v>
      </c>
      <c r="E183" s="219" t="s">
        <v>218</v>
      </c>
      <c r="F183" s="220" t="s">
        <v>219</v>
      </c>
      <c r="G183" s="221" t="s">
        <v>220</v>
      </c>
      <c r="H183" s="222">
        <v>1.6240000000000001</v>
      </c>
      <c r="I183" s="223"/>
      <c r="J183" s="224">
        <f>ROUND(I183*H183,2)</f>
        <v>0</v>
      </c>
      <c r="K183" s="225"/>
      <c r="L183" s="43"/>
      <c r="M183" s="226" t="s">
        <v>1</v>
      </c>
      <c r="N183" s="227" t="s">
        <v>42</v>
      </c>
      <c r="O183" s="90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135</v>
      </c>
      <c r="AT183" s="230" t="s">
        <v>131</v>
      </c>
      <c r="AU183" s="230" t="s">
        <v>136</v>
      </c>
      <c r="AY183" s="16" t="s">
        <v>129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136</v>
      </c>
      <c r="BK183" s="231">
        <f>ROUND(I183*H183,2)</f>
        <v>0</v>
      </c>
      <c r="BL183" s="16" t="s">
        <v>135</v>
      </c>
      <c r="BM183" s="230" t="s">
        <v>221</v>
      </c>
    </row>
    <row r="184" s="2" customFormat="1" ht="33" customHeight="1">
      <c r="A184" s="37"/>
      <c r="B184" s="38"/>
      <c r="C184" s="218" t="s">
        <v>222</v>
      </c>
      <c r="D184" s="218" t="s">
        <v>131</v>
      </c>
      <c r="E184" s="219" t="s">
        <v>223</v>
      </c>
      <c r="F184" s="220" t="s">
        <v>224</v>
      </c>
      <c r="G184" s="221" t="s">
        <v>220</v>
      </c>
      <c r="H184" s="222">
        <v>1.6240000000000001</v>
      </c>
      <c r="I184" s="223"/>
      <c r="J184" s="224">
        <f>ROUND(I184*H184,2)</f>
        <v>0</v>
      </c>
      <c r="K184" s="225"/>
      <c r="L184" s="43"/>
      <c r="M184" s="226" t="s">
        <v>1</v>
      </c>
      <c r="N184" s="227" t="s">
        <v>42</v>
      </c>
      <c r="O184" s="90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0" t="s">
        <v>135</v>
      </c>
      <c r="AT184" s="230" t="s">
        <v>131</v>
      </c>
      <c r="AU184" s="230" t="s">
        <v>136</v>
      </c>
      <c r="AY184" s="16" t="s">
        <v>129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6" t="s">
        <v>136</v>
      </c>
      <c r="BK184" s="231">
        <f>ROUND(I184*H184,2)</f>
        <v>0</v>
      </c>
      <c r="BL184" s="16" t="s">
        <v>135</v>
      </c>
      <c r="BM184" s="230" t="s">
        <v>225</v>
      </c>
    </row>
    <row r="185" s="2" customFormat="1" ht="24.15" customHeight="1">
      <c r="A185" s="37"/>
      <c r="B185" s="38"/>
      <c r="C185" s="218" t="s">
        <v>226</v>
      </c>
      <c r="D185" s="218" t="s">
        <v>131</v>
      </c>
      <c r="E185" s="219" t="s">
        <v>227</v>
      </c>
      <c r="F185" s="220" t="s">
        <v>228</v>
      </c>
      <c r="G185" s="221" t="s">
        <v>220</v>
      </c>
      <c r="H185" s="222">
        <v>22.736000000000001</v>
      </c>
      <c r="I185" s="223"/>
      <c r="J185" s="224">
        <f>ROUND(I185*H185,2)</f>
        <v>0</v>
      </c>
      <c r="K185" s="225"/>
      <c r="L185" s="43"/>
      <c r="M185" s="226" t="s">
        <v>1</v>
      </c>
      <c r="N185" s="227" t="s">
        <v>42</v>
      </c>
      <c r="O185" s="90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0" t="s">
        <v>135</v>
      </c>
      <c r="AT185" s="230" t="s">
        <v>131</v>
      </c>
      <c r="AU185" s="230" t="s">
        <v>136</v>
      </c>
      <c r="AY185" s="16" t="s">
        <v>129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6" t="s">
        <v>136</v>
      </c>
      <c r="BK185" s="231">
        <f>ROUND(I185*H185,2)</f>
        <v>0</v>
      </c>
      <c r="BL185" s="16" t="s">
        <v>135</v>
      </c>
      <c r="BM185" s="230" t="s">
        <v>229</v>
      </c>
    </row>
    <row r="186" s="13" customFormat="1">
      <c r="A186" s="13"/>
      <c r="B186" s="232"/>
      <c r="C186" s="233"/>
      <c r="D186" s="234" t="s">
        <v>138</v>
      </c>
      <c r="E186" s="235" t="s">
        <v>1</v>
      </c>
      <c r="F186" s="236" t="s">
        <v>230</v>
      </c>
      <c r="G186" s="233"/>
      <c r="H186" s="237">
        <v>22.736000000000001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138</v>
      </c>
      <c r="AU186" s="243" t="s">
        <v>136</v>
      </c>
      <c r="AV186" s="13" t="s">
        <v>136</v>
      </c>
      <c r="AW186" s="13" t="s">
        <v>32</v>
      </c>
      <c r="AX186" s="13" t="s">
        <v>84</v>
      </c>
      <c r="AY186" s="243" t="s">
        <v>129</v>
      </c>
    </row>
    <row r="187" s="2" customFormat="1" ht="33" customHeight="1">
      <c r="A187" s="37"/>
      <c r="B187" s="38"/>
      <c r="C187" s="218" t="s">
        <v>231</v>
      </c>
      <c r="D187" s="218" t="s">
        <v>131</v>
      </c>
      <c r="E187" s="219" t="s">
        <v>232</v>
      </c>
      <c r="F187" s="220" t="s">
        <v>233</v>
      </c>
      <c r="G187" s="221" t="s">
        <v>220</v>
      </c>
      <c r="H187" s="222">
        <v>1.6240000000000001</v>
      </c>
      <c r="I187" s="223"/>
      <c r="J187" s="224">
        <f>ROUND(I187*H187,2)</f>
        <v>0</v>
      </c>
      <c r="K187" s="225"/>
      <c r="L187" s="43"/>
      <c r="M187" s="226" t="s">
        <v>1</v>
      </c>
      <c r="N187" s="227" t="s">
        <v>42</v>
      </c>
      <c r="O187" s="90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0" t="s">
        <v>135</v>
      </c>
      <c r="AT187" s="230" t="s">
        <v>131</v>
      </c>
      <c r="AU187" s="230" t="s">
        <v>136</v>
      </c>
      <c r="AY187" s="16" t="s">
        <v>129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6" t="s">
        <v>136</v>
      </c>
      <c r="BK187" s="231">
        <f>ROUND(I187*H187,2)</f>
        <v>0</v>
      </c>
      <c r="BL187" s="16" t="s">
        <v>135</v>
      </c>
      <c r="BM187" s="230" t="s">
        <v>234</v>
      </c>
    </row>
    <row r="188" s="13" customFormat="1">
      <c r="A188" s="13"/>
      <c r="B188" s="232"/>
      <c r="C188" s="233"/>
      <c r="D188" s="234" t="s">
        <v>138</v>
      </c>
      <c r="E188" s="235" t="s">
        <v>1</v>
      </c>
      <c r="F188" s="236" t="s">
        <v>235</v>
      </c>
      <c r="G188" s="233"/>
      <c r="H188" s="237">
        <v>1.6240000000000001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138</v>
      </c>
      <c r="AU188" s="243" t="s">
        <v>136</v>
      </c>
      <c r="AV188" s="13" t="s">
        <v>136</v>
      </c>
      <c r="AW188" s="13" t="s">
        <v>32</v>
      </c>
      <c r="AX188" s="13" t="s">
        <v>84</v>
      </c>
      <c r="AY188" s="243" t="s">
        <v>129</v>
      </c>
    </row>
    <row r="189" s="12" customFormat="1" ht="22.8" customHeight="1">
      <c r="A189" s="12"/>
      <c r="B189" s="202"/>
      <c r="C189" s="203"/>
      <c r="D189" s="204" t="s">
        <v>75</v>
      </c>
      <c r="E189" s="216" t="s">
        <v>236</v>
      </c>
      <c r="F189" s="216" t="s">
        <v>237</v>
      </c>
      <c r="G189" s="203"/>
      <c r="H189" s="203"/>
      <c r="I189" s="206"/>
      <c r="J189" s="217">
        <f>BK189</f>
        <v>0</v>
      </c>
      <c r="K189" s="203"/>
      <c r="L189" s="208"/>
      <c r="M189" s="209"/>
      <c r="N189" s="210"/>
      <c r="O189" s="210"/>
      <c r="P189" s="211">
        <f>P190</f>
        <v>0</v>
      </c>
      <c r="Q189" s="210"/>
      <c r="R189" s="211">
        <f>R190</f>
        <v>0</v>
      </c>
      <c r="S189" s="210"/>
      <c r="T189" s="212">
        <f>T190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3" t="s">
        <v>84</v>
      </c>
      <c r="AT189" s="214" t="s">
        <v>75</v>
      </c>
      <c r="AU189" s="214" t="s">
        <v>84</v>
      </c>
      <c r="AY189" s="213" t="s">
        <v>129</v>
      </c>
      <c r="BK189" s="215">
        <f>BK190</f>
        <v>0</v>
      </c>
    </row>
    <row r="190" s="2" customFormat="1" ht="21.75" customHeight="1">
      <c r="A190" s="37"/>
      <c r="B190" s="38"/>
      <c r="C190" s="218" t="s">
        <v>7</v>
      </c>
      <c r="D190" s="218" t="s">
        <v>131</v>
      </c>
      <c r="E190" s="219" t="s">
        <v>238</v>
      </c>
      <c r="F190" s="220" t="s">
        <v>239</v>
      </c>
      <c r="G190" s="221" t="s">
        <v>220</v>
      </c>
      <c r="H190" s="222">
        <v>0.254</v>
      </c>
      <c r="I190" s="223"/>
      <c r="J190" s="224">
        <f>ROUND(I190*H190,2)</f>
        <v>0</v>
      </c>
      <c r="K190" s="225"/>
      <c r="L190" s="43"/>
      <c r="M190" s="226" t="s">
        <v>1</v>
      </c>
      <c r="N190" s="227" t="s">
        <v>42</v>
      </c>
      <c r="O190" s="90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0" t="s">
        <v>135</v>
      </c>
      <c r="AT190" s="230" t="s">
        <v>131</v>
      </c>
      <c r="AU190" s="230" t="s">
        <v>136</v>
      </c>
      <c r="AY190" s="16" t="s">
        <v>129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6" t="s">
        <v>136</v>
      </c>
      <c r="BK190" s="231">
        <f>ROUND(I190*H190,2)</f>
        <v>0</v>
      </c>
      <c r="BL190" s="16" t="s">
        <v>135</v>
      </c>
      <c r="BM190" s="230" t="s">
        <v>240</v>
      </c>
    </row>
    <row r="191" s="12" customFormat="1" ht="25.92" customHeight="1">
      <c r="A191" s="12"/>
      <c r="B191" s="202"/>
      <c r="C191" s="203"/>
      <c r="D191" s="204" t="s">
        <v>75</v>
      </c>
      <c r="E191" s="205" t="s">
        <v>241</v>
      </c>
      <c r="F191" s="205" t="s">
        <v>242</v>
      </c>
      <c r="G191" s="203"/>
      <c r="H191" s="203"/>
      <c r="I191" s="206"/>
      <c r="J191" s="207">
        <f>BK191</f>
        <v>0</v>
      </c>
      <c r="K191" s="203"/>
      <c r="L191" s="208"/>
      <c r="M191" s="209"/>
      <c r="N191" s="210"/>
      <c r="O191" s="210"/>
      <c r="P191" s="211">
        <f>P192+P209+P227+P240+P266</f>
        <v>0</v>
      </c>
      <c r="Q191" s="210"/>
      <c r="R191" s="211">
        <f>R192+R209+R227+R240+R266</f>
        <v>1.48820774</v>
      </c>
      <c r="S191" s="210"/>
      <c r="T191" s="212">
        <f>T192+T209+T227+T240+T266</f>
        <v>0.14143749999999999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3" t="s">
        <v>136</v>
      </c>
      <c r="AT191" s="214" t="s">
        <v>75</v>
      </c>
      <c r="AU191" s="214" t="s">
        <v>76</v>
      </c>
      <c r="AY191" s="213" t="s">
        <v>129</v>
      </c>
      <c r="BK191" s="215">
        <f>BK192+BK209+BK227+BK240+BK266</f>
        <v>0</v>
      </c>
    </row>
    <row r="192" s="12" customFormat="1" ht="22.8" customHeight="1">
      <c r="A192" s="12"/>
      <c r="B192" s="202"/>
      <c r="C192" s="203"/>
      <c r="D192" s="204" t="s">
        <v>75</v>
      </c>
      <c r="E192" s="216" t="s">
        <v>243</v>
      </c>
      <c r="F192" s="216" t="s">
        <v>244</v>
      </c>
      <c r="G192" s="203"/>
      <c r="H192" s="203"/>
      <c r="I192" s="206"/>
      <c r="J192" s="217">
        <f>BK192</f>
        <v>0</v>
      </c>
      <c r="K192" s="203"/>
      <c r="L192" s="208"/>
      <c r="M192" s="209"/>
      <c r="N192" s="210"/>
      <c r="O192" s="210"/>
      <c r="P192" s="211">
        <f>SUM(P193:P208)</f>
        <v>0</v>
      </c>
      <c r="Q192" s="210"/>
      <c r="R192" s="211">
        <f>SUM(R193:R208)</f>
        <v>0.151782</v>
      </c>
      <c r="S192" s="210"/>
      <c r="T192" s="212">
        <f>SUM(T193:T208)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3" t="s">
        <v>136</v>
      </c>
      <c r="AT192" s="214" t="s">
        <v>75</v>
      </c>
      <c r="AU192" s="214" t="s">
        <v>84</v>
      </c>
      <c r="AY192" s="213" t="s">
        <v>129</v>
      </c>
      <c r="BK192" s="215">
        <f>SUM(BK193:BK208)</f>
        <v>0</v>
      </c>
    </row>
    <row r="193" s="2" customFormat="1" ht="24.15" customHeight="1">
      <c r="A193" s="37"/>
      <c r="B193" s="38"/>
      <c r="C193" s="218" t="s">
        <v>245</v>
      </c>
      <c r="D193" s="218" t="s">
        <v>131</v>
      </c>
      <c r="E193" s="219" t="s">
        <v>246</v>
      </c>
      <c r="F193" s="220" t="s">
        <v>247</v>
      </c>
      <c r="G193" s="221" t="s">
        <v>134</v>
      </c>
      <c r="H193" s="222">
        <v>12.294000000000001</v>
      </c>
      <c r="I193" s="223"/>
      <c r="J193" s="224">
        <f>ROUND(I193*H193,2)</f>
        <v>0</v>
      </c>
      <c r="K193" s="225"/>
      <c r="L193" s="43"/>
      <c r="M193" s="226" t="s">
        <v>1</v>
      </c>
      <c r="N193" s="227" t="s">
        <v>42</v>
      </c>
      <c r="O193" s="90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0" t="s">
        <v>210</v>
      </c>
      <c r="AT193" s="230" t="s">
        <v>131</v>
      </c>
      <c r="AU193" s="230" t="s">
        <v>136</v>
      </c>
      <c r="AY193" s="16" t="s">
        <v>129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6" t="s">
        <v>136</v>
      </c>
      <c r="BK193" s="231">
        <f>ROUND(I193*H193,2)</f>
        <v>0</v>
      </c>
      <c r="BL193" s="16" t="s">
        <v>210</v>
      </c>
      <c r="BM193" s="230" t="s">
        <v>248</v>
      </c>
    </row>
    <row r="194" s="13" customFormat="1">
      <c r="A194" s="13"/>
      <c r="B194" s="232"/>
      <c r="C194" s="233"/>
      <c r="D194" s="234" t="s">
        <v>138</v>
      </c>
      <c r="E194" s="235" t="s">
        <v>1</v>
      </c>
      <c r="F194" s="236" t="s">
        <v>249</v>
      </c>
      <c r="G194" s="233"/>
      <c r="H194" s="237">
        <v>12.294000000000001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138</v>
      </c>
      <c r="AU194" s="243" t="s">
        <v>136</v>
      </c>
      <c r="AV194" s="13" t="s">
        <v>136</v>
      </c>
      <c r="AW194" s="13" t="s">
        <v>32</v>
      </c>
      <c r="AX194" s="13" t="s">
        <v>84</v>
      </c>
      <c r="AY194" s="243" t="s">
        <v>129</v>
      </c>
    </row>
    <row r="195" s="2" customFormat="1" ht="24.15" customHeight="1">
      <c r="A195" s="37"/>
      <c r="B195" s="38"/>
      <c r="C195" s="218" t="s">
        <v>250</v>
      </c>
      <c r="D195" s="218" t="s">
        <v>131</v>
      </c>
      <c r="E195" s="219" t="s">
        <v>251</v>
      </c>
      <c r="F195" s="220" t="s">
        <v>252</v>
      </c>
      <c r="G195" s="221" t="s">
        <v>134</v>
      </c>
      <c r="H195" s="222">
        <v>5.3579999999999997</v>
      </c>
      <c r="I195" s="223"/>
      <c r="J195" s="224">
        <f>ROUND(I195*H195,2)</f>
        <v>0</v>
      </c>
      <c r="K195" s="225"/>
      <c r="L195" s="43"/>
      <c r="M195" s="226" t="s">
        <v>1</v>
      </c>
      <c r="N195" s="227" t="s">
        <v>42</v>
      </c>
      <c r="O195" s="90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0" t="s">
        <v>210</v>
      </c>
      <c r="AT195" s="230" t="s">
        <v>131</v>
      </c>
      <c r="AU195" s="230" t="s">
        <v>136</v>
      </c>
      <c r="AY195" s="16" t="s">
        <v>129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6" t="s">
        <v>136</v>
      </c>
      <c r="BK195" s="231">
        <f>ROUND(I195*H195,2)</f>
        <v>0</v>
      </c>
      <c r="BL195" s="16" t="s">
        <v>210</v>
      </c>
      <c r="BM195" s="230" t="s">
        <v>253</v>
      </c>
    </row>
    <row r="196" s="13" customFormat="1">
      <c r="A196" s="13"/>
      <c r="B196" s="232"/>
      <c r="C196" s="233"/>
      <c r="D196" s="234" t="s">
        <v>138</v>
      </c>
      <c r="E196" s="235" t="s">
        <v>1</v>
      </c>
      <c r="F196" s="236" t="s">
        <v>254</v>
      </c>
      <c r="G196" s="233"/>
      <c r="H196" s="237">
        <v>5.3579999999999997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138</v>
      </c>
      <c r="AU196" s="243" t="s">
        <v>136</v>
      </c>
      <c r="AV196" s="13" t="s">
        <v>136</v>
      </c>
      <c r="AW196" s="13" t="s">
        <v>32</v>
      </c>
      <c r="AX196" s="13" t="s">
        <v>84</v>
      </c>
      <c r="AY196" s="243" t="s">
        <v>129</v>
      </c>
    </row>
    <row r="197" s="2" customFormat="1" ht="33" customHeight="1">
      <c r="A197" s="37"/>
      <c r="B197" s="38"/>
      <c r="C197" s="255" t="s">
        <v>255</v>
      </c>
      <c r="D197" s="255" t="s">
        <v>256</v>
      </c>
      <c r="E197" s="256" t="s">
        <v>257</v>
      </c>
      <c r="F197" s="257" t="s">
        <v>258</v>
      </c>
      <c r="G197" s="258" t="s">
        <v>259</v>
      </c>
      <c r="H197" s="259">
        <v>9</v>
      </c>
      <c r="I197" s="260"/>
      <c r="J197" s="261">
        <f>ROUND(I197*H197,2)</f>
        <v>0</v>
      </c>
      <c r="K197" s="262"/>
      <c r="L197" s="263"/>
      <c r="M197" s="264" t="s">
        <v>1</v>
      </c>
      <c r="N197" s="265" t="s">
        <v>42</v>
      </c>
      <c r="O197" s="90"/>
      <c r="P197" s="228">
        <f>O197*H197</f>
        <v>0</v>
      </c>
      <c r="Q197" s="228">
        <v>0.01</v>
      </c>
      <c r="R197" s="228">
        <f>Q197*H197</f>
        <v>0.089999999999999997</v>
      </c>
      <c r="S197" s="228">
        <v>0</v>
      </c>
      <c r="T197" s="22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0" t="s">
        <v>260</v>
      </c>
      <c r="AT197" s="230" t="s">
        <v>256</v>
      </c>
      <c r="AU197" s="230" t="s">
        <v>136</v>
      </c>
      <c r="AY197" s="16" t="s">
        <v>129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6" t="s">
        <v>136</v>
      </c>
      <c r="BK197" s="231">
        <f>ROUND(I197*H197,2)</f>
        <v>0</v>
      </c>
      <c r="BL197" s="16" t="s">
        <v>210</v>
      </c>
      <c r="BM197" s="230" t="s">
        <v>261</v>
      </c>
    </row>
    <row r="198" s="13" customFormat="1">
      <c r="A198" s="13"/>
      <c r="B198" s="232"/>
      <c r="C198" s="233"/>
      <c r="D198" s="234" t="s">
        <v>138</v>
      </c>
      <c r="E198" s="235" t="s">
        <v>1</v>
      </c>
      <c r="F198" s="236" t="s">
        <v>262</v>
      </c>
      <c r="G198" s="233"/>
      <c r="H198" s="237">
        <v>9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138</v>
      </c>
      <c r="AU198" s="243" t="s">
        <v>136</v>
      </c>
      <c r="AV198" s="13" t="s">
        <v>136</v>
      </c>
      <c r="AW198" s="13" t="s">
        <v>32</v>
      </c>
      <c r="AX198" s="13" t="s">
        <v>84</v>
      </c>
      <c r="AY198" s="243" t="s">
        <v>129</v>
      </c>
    </row>
    <row r="199" s="2" customFormat="1" ht="37.8" customHeight="1">
      <c r="A199" s="37"/>
      <c r="B199" s="38"/>
      <c r="C199" s="218" t="s">
        <v>263</v>
      </c>
      <c r="D199" s="218" t="s">
        <v>131</v>
      </c>
      <c r="E199" s="219" t="s">
        <v>264</v>
      </c>
      <c r="F199" s="220" t="s">
        <v>265</v>
      </c>
      <c r="G199" s="221" t="s">
        <v>134</v>
      </c>
      <c r="H199" s="222">
        <v>12.294000000000001</v>
      </c>
      <c r="I199" s="223"/>
      <c r="J199" s="224">
        <f>ROUND(I199*H199,2)</f>
        <v>0</v>
      </c>
      <c r="K199" s="225"/>
      <c r="L199" s="43"/>
      <c r="M199" s="226" t="s">
        <v>1</v>
      </c>
      <c r="N199" s="227" t="s">
        <v>42</v>
      </c>
      <c r="O199" s="90"/>
      <c r="P199" s="228">
        <f>O199*H199</f>
        <v>0</v>
      </c>
      <c r="Q199" s="228">
        <v>0.0035000000000000001</v>
      </c>
      <c r="R199" s="228">
        <f>Q199*H199</f>
        <v>0.043029000000000005</v>
      </c>
      <c r="S199" s="228">
        <v>0</v>
      </c>
      <c r="T199" s="22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0" t="s">
        <v>210</v>
      </c>
      <c r="AT199" s="230" t="s">
        <v>131</v>
      </c>
      <c r="AU199" s="230" t="s">
        <v>136</v>
      </c>
      <c r="AY199" s="16" t="s">
        <v>129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6" t="s">
        <v>136</v>
      </c>
      <c r="BK199" s="231">
        <f>ROUND(I199*H199,2)</f>
        <v>0</v>
      </c>
      <c r="BL199" s="16" t="s">
        <v>210</v>
      </c>
      <c r="BM199" s="230" t="s">
        <v>266</v>
      </c>
    </row>
    <row r="200" s="13" customFormat="1">
      <c r="A200" s="13"/>
      <c r="B200" s="232"/>
      <c r="C200" s="233"/>
      <c r="D200" s="234" t="s">
        <v>138</v>
      </c>
      <c r="E200" s="235" t="s">
        <v>1</v>
      </c>
      <c r="F200" s="236" t="s">
        <v>196</v>
      </c>
      <c r="G200" s="233"/>
      <c r="H200" s="237">
        <v>6.7960000000000003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138</v>
      </c>
      <c r="AU200" s="243" t="s">
        <v>136</v>
      </c>
      <c r="AV200" s="13" t="s">
        <v>136</v>
      </c>
      <c r="AW200" s="13" t="s">
        <v>32</v>
      </c>
      <c r="AX200" s="13" t="s">
        <v>76</v>
      </c>
      <c r="AY200" s="243" t="s">
        <v>129</v>
      </c>
    </row>
    <row r="201" s="13" customFormat="1">
      <c r="A201" s="13"/>
      <c r="B201" s="232"/>
      <c r="C201" s="233"/>
      <c r="D201" s="234" t="s">
        <v>138</v>
      </c>
      <c r="E201" s="235" t="s">
        <v>1</v>
      </c>
      <c r="F201" s="236" t="s">
        <v>214</v>
      </c>
      <c r="G201" s="233"/>
      <c r="H201" s="237">
        <v>5.4980000000000002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138</v>
      </c>
      <c r="AU201" s="243" t="s">
        <v>136</v>
      </c>
      <c r="AV201" s="13" t="s">
        <v>136</v>
      </c>
      <c r="AW201" s="13" t="s">
        <v>32</v>
      </c>
      <c r="AX201" s="13" t="s">
        <v>76</v>
      </c>
      <c r="AY201" s="243" t="s">
        <v>129</v>
      </c>
    </row>
    <row r="202" s="14" customFormat="1">
      <c r="A202" s="14"/>
      <c r="B202" s="244"/>
      <c r="C202" s="245"/>
      <c r="D202" s="234" t="s">
        <v>138</v>
      </c>
      <c r="E202" s="246" t="s">
        <v>1</v>
      </c>
      <c r="F202" s="247" t="s">
        <v>140</v>
      </c>
      <c r="G202" s="245"/>
      <c r="H202" s="248">
        <v>12.294000000000001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4" t="s">
        <v>138</v>
      </c>
      <c r="AU202" s="254" t="s">
        <v>136</v>
      </c>
      <c r="AV202" s="14" t="s">
        <v>135</v>
      </c>
      <c r="AW202" s="14" t="s">
        <v>32</v>
      </c>
      <c r="AX202" s="14" t="s">
        <v>84</v>
      </c>
      <c r="AY202" s="254" t="s">
        <v>129</v>
      </c>
    </row>
    <row r="203" s="2" customFormat="1" ht="37.8" customHeight="1">
      <c r="A203" s="37"/>
      <c r="B203" s="38"/>
      <c r="C203" s="218" t="s">
        <v>267</v>
      </c>
      <c r="D203" s="218" t="s">
        <v>131</v>
      </c>
      <c r="E203" s="219" t="s">
        <v>268</v>
      </c>
      <c r="F203" s="220" t="s">
        <v>269</v>
      </c>
      <c r="G203" s="221" t="s">
        <v>134</v>
      </c>
      <c r="H203" s="222">
        <v>5.3579999999999997</v>
      </c>
      <c r="I203" s="223"/>
      <c r="J203" s="224">
        <f>ROUND(I203*H203,2)</f>
        <v>0</v>
      </c>
      <c r="K203" s="225"/>
      <c r="L203" s="43"/>
      <c r="M203" s="226" t="s">
        <v>1</v>
      </c>
      <c r="N203" s="227" t="s">
        <v>42</v>
      </c>
      <c r="O203" s="90"/>
      <c r="P203" s="228">
        <f>O203*H203</f>
        <v>0</v>
      </c>
      <c r="Q203" s="228">
        <v>0.0035000000000000001</v>
      </c>
      <c r="R203" s="228">
        <f>Q203*H203</f>
        <v>0.018752999999999999</v>
      </c>
      <c r="S203" s="228">
        <v>0</v>
      </c>
      <c r="T203" s="229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0" t="s">
        <v>210</v>
      </c>
      <c r="AT203" s="230" t="s">
        <v>131</v>
      </c>
      <c r="AU203" s="230" t="s">
        <v>136</v>
      </c>
      <c r="AY203" s="16" t="s">
        <v>129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6" t="s">
        <v>136</v>
      </c>
      <c r="BK203" s="231">
        <f>ROUND(I203*H203,2)</f>
        <v>0</v>
      </c>
      <c r="BL203" s="16" t="s">
        <v>210</v>
      </c>
      <c r="BM203" s="230" t="s">
        <v>270</v>
      </c>
    </row>
    <row r="204" s="13" customFormat="1">
      <c r="A204" s="13"/>
      <c r="B204" s="232"/>
      <c r="C204" s="233"/>
      <c r="D204" s="234" t="s">
        <v>138</v>
      </c>
      <c r="E204" s="235" t="s">
        <v>1</v>
      </c>
      <c r="F204" s="236" t="s">
        <v>179</v>
      </c>
      <c r="G204" s="233"/>
      <c r="H204" s="237">
        <v>3.2909999999999999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138</v>
      </c>
      <c r="AU204" s="243" t="s">
        <v>136</v>
      </c>
      <c r="AV204" s="13" t="s">
        <v>136</v>
      </c>
      <c r="AW204" s="13" t="s">
        <v>32</v>
      </c>
      <c r="AX204" s="13" t="s">
        <v>76</v>
      </c>
      <c r="AY204" s="243" t="s">
        <v>129</v>
      </c>
    </row>
    <row r="205" s="13" customFormat="1">
      <c r="A205" s="13"/>
      <c r="B205" s="232"/>
      <c r="C205" s="233"/>
      <c r="D205" s="234" t="s">
        <v>138</v>
      </c>
      <c r="E205" s="235" t="s">
        <v>1</v>
      </c>
      <c r="F205" s="236" t="s">
        <v>180</v>
      </c>
      <c r="G205" s="233"/>
      <c r="H205" s="237">
        <v>1.792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138</v>
      </c>
      <c r="AU205" s="243" t="s">
        <v>136</v>
      </c>
      <c r="AV205" s="13" t="s">
        <v>136</v>
      </c>
      <c r="AW205" s="13" t="s">
        <v>32</v>
      </c>
      <c r="AX205" s="13" t="s">
        <v>76</v>
      </c>
      <c r="AY205" s="243" t="s">
        <v>129</v>
      </c>
    </row>
    <row r="206" s="13" customFormat="1">
      <c r="A206" s="13"/>
      <c r="B206" s="232"/>
      <c r="C206" s="233"/>
      <c r="D206" s="234" t="s">
        <v>138</v>
      </c>
      <c r="E206" s="235" t="s">
        <v>1</v>
      </c>
      <c r="F206" s="236" t="s">
        <v>271</v>
      </c>
      <c r="G206" s="233"/>
      <c r="H206" s="237">
        <v>0.27500000000000002</v>
      </c>
      <c r="I206" s="238"/>
      <c r="J206" s="233"/>
      <c r="K206" s="233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138</v>
      </c>
      <c r="AU206" s="243" t="s">
        <v>136</v>
      </c>
      <c r="AV206" s="13" t="s">
        <v>136</v>
      </c>
      <c r="AW206" s="13" t="s">
        <v>32</v>
      </c>
      <c r="AX206" s="13" t="s">
        <v>76</v>
      </c>
      <c r="AY206" s="243" t="s">
        <v>129</v>
      </c>
    </row>
    <row r="207" s="14" customFormat="1">
      <c r="A207" s="14"/>
      <c r="B207" s="244"/>
      <c r="C207" s="245"/>
      <c r="D207" s="234" t="s">
        <v>138</v>
      </c>
      <c r="E207" s="246" t="s">
        <v>1</v>
      </c>
      <c r="F207" s="247" t="s">
        <v>140</v>
      </c>
      <c r="G207" s="245"/>
      <c r="H207" s="248">
        <v>5.3580000000000005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138</v>
      </c>
      <c r="AU207" s="254" t="s">
        <v>136</v>
      </c>
      <c r="AV207" s="14" t="s">
        <v>135</v>
      </c>
      <c r="AW207" s="14" t="s">
        <v>32</v>
      </c>
      <c r="AX207" s="14" t="s">
        <v>84</v>
      </c>
      <c r="AY207" s="254" t="s">
        <v>129</v>
      </c>
    </row>
    <row r="208" s="2" customFormat="1" ht="33" customHeight="1">
      <c r="A208" s="37"/>
      <c r="B208" s="38"/>
      <c r="C208" s="218" t="s">
        <v>272</v>
      </c>
      <c r="D208" s="218" t="s">
        <v>131</v>
      </c>
      <c r="E208" s="219" t="s">
        <v>273</v>
      </c>
      <c r="F208" s="220" t="s">
        <v>274</v>
      </c>
      <c r="G208" s="221" t="s">
        <v>220</v>
      </c>
      <c r="H208" s="222">
        <v>0.152</v>
      </c>
      <c r="I208" s="223"/>
      <c r="J208" s="224">
        <f>ROUND(I208*H208,2)</f>
        <v>0</v>
      </c>
      <c r="K208" s="225"/>
      <c r="L208" s="43"/>
      <c r="M208" s="226" t="s">
        <v>1</v>
      </c>
      <c r="N208" s="227" t="s">
        <v>42</v>
      </c>
      <c r="O208" s="90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0" t="s">
        <v>210</v>
      </c>
      <c r="AT208" s="230" t="s">
        <v>131</v>
      </c>
      <c r="AU208" s="230" t="s">
        <v>136</v>
      </c>
      <c r="AY208" s="16" t="s">
        <v>129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6" t="s">
        <v>136</v>
      </c>
      <c r="BK208" s="231">
        <f>ROUND(I208*H208,2)</f>
        <v>0</v>
      </c>
      <c r="BL208" s="16" t="s">
        <v>210</v>
      </c>
      <c r="BM208" s="230" t="s">
        <v>275</v>
      </c>
    </row>
    <row r="209" s="12" customFormat="1" ht="22.8" customHeight="1">
      <c r="A209" s="12"/>
      <c r="B209" s="202"/>
      <c r="C209" s="203"/>
      <c r="D209" s="204" t="s">
        <v>75</v>
      </c>
      <c r="E209" s="216" t="s">
        <v>276</v>
      </c>
      <c r="F209" s="216" t="s">
        <v>277</v>
      </c>
      <c r="G209" s="203"/>
      <c r="H209" s="203"/>
      <c r="I209" s="206"/>
      <c r="J209" s="217">
        <f>BK209</f>
        <v>0</v>
      </c>
      <c r="K209" s="203"/>
      <c r="L209" s="208"/>
      <c r="M209" s="209"/>
      <c r="N209" s="210"/>
      <c r="O209" s="210"/>
      <c r="P209" s="211">
        <f>SUM(P210:P226)</f>
        <v>0</v>
      </c>
      <c r="Q209" s="210"/>
      <c r="R209" s="211">
        <f>SUM(R210:R226)</f>
        <v>0.1779868</v>
      </c>
      <c r="S209" s="210"/>
      <c r="T209" s="212">
        <f>SUM(T210:T226)</f>
        <v>0.13250000000000001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3" t="s">
        <v>136</v>
      </c>
      <c r="AT209" s="214" t="s">
        <v>75</v>
      </c>
      <c r="AU209" s="214" t="s">
        <v>84</v>
      </c>
      <c r="AY209" s="213" t="s">
        <v>129</v>
      </c>
      <c r="BK209" s="215">
        <f>SUM(BK210:BK226)</f>
        <v>0</v>
      </c>
    </row>
    <row r="210" s="2" customFormat="1" ht="33" customHeight="1">
      <c r="A210" s="37"/>
      <c r="B210" s="38"/>
      <c r="C210" s="218" t="s">
        <v>278</v>
      </c>
      <c r="D210" s="218" t="s">
        <v>131</v>
      </c>
      <c r="E210" s="219" t="s">
        <v>279</v>
      </c>
      <c r="F210" s="220" t="s">
        <v>280</v>
      </c>
      <c r="G210" s="221" t="s">
        <v>185</v>
      </c>
      <c r="H210" s="222">
        <v>5.2999999999999998</v>
      </c>
      <c r="I210" s="223"/>
      <c r="J210" s="224">
        <f>ROUND(I210*H210,2)</f>
        <v>0</v>
      </c>
      <c r="K210" s="225"/>
      <c r="L210" s="43"/>
      <c r="M210" s="226" t="s">
        <v>1</v>
      </c>
      <c r="N210" s="227" t="s">
        <v>42</v>
      </c>
      <c r="O210" s="90"/>
      <c r="P210" s="228">
        <f>O210*H210</f>
        <v>0</v>
      </c>
      <c r="Q210" s="228">
        <v>0</v>
      </c>
      <c r="R210" s="228">
        <f>Q210*H210</f>
        <v>0</v>
      </c>
      <c r="S210" s="228">
        <v>0.025000000000000001</v>
      </c>
      <c r="T210" s="229">
        <f>S210*H210</f>
        <v>0.13250000000000001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0" t="s">
        <v>210</v>
      </c>
      <c r="AT210" s="230" t="s">
        <v>131</v>
      </c>
      <c r="AU210" s="230" t="s">
        <v>136</v>
      </c>
      <c r="AY210" s="16" t="s">
        <v>129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6" t="s">
        <v>136</v>
      </c>
      <c r="BK210" s="231">
        <f>ROUND(I210*H210,2)</f>
        <v>0</v>
      </c>
      <c r="BL210" s="16" t="s">
        <v>210</v>
      </c>
      <c r="BM210" s="230" t="s">
        <v>281</v>
      </c>
    </row>
    <row r="211" s="13" customFormat="1">
      <c r="A211" s="13"/>
      <c r="B211" s="232"/>
      <c r="C211" s="233"/>
      <c r="D211" s="234" t="s">
        <v>138</v>
      </c>
      <c r="E211" s="235" t="s">
        <v>1</v>
      </c>
      <c r="F211" s="236" t="s">
        <v>282</v>
      </c>
      <c r="G211" s="233"/>
      <c r="H211" s="237">
        <v>5.2999999999999998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138</v>
      </c>
      <c r="AU211" s="243" t="s">
        <v>136</v>
      </c>
      <c r="AV211" s="13" t="s">
        <v>136</v>
      </c>
      <c r="AW211" s="13" t="s">
        <v>32</v>
      </c>
      <c r="AX211" s="13" t="s">
        <v>84</v>
      </c>
      <c r="AY211" s="243" t="s">
        <v>129</v>
      </c>
    </row>
    <row r="212" s="2" customFormat="1" ht="24.15" customHeight="1">
      <c r="A212" s="37"/>
      <c r="B212" s="38"/>
      <c r="C212" s="218" t="s">
        <v>283</v>
      </c>
      <c r="D212" s="218" t="s">
        <v>131</v>
      </c>
      <c r="E212" s="219" t="s">
        <v>284</v>
      </c>
      <c r="F212" s="220" t="s">
        <v>285</v>
      </c>
      <c r="G212" s="221" t="s">
        <v>185</v>
      </c>
      <c r="H212" s="222">
        <v>5.8399999999999999</v>
      </c>
      <c r="I212" s="223"/>
      <c r="J212" s="224">
        <f>ROUND(I212*H212,2)</f>
        <v>0</v>
      </c>
      <c r="K212" s="225"/>
      <c r="L212" s="43"/>
      <c r="M212" s="226" t="s">
        <v>1</v>
      </c>
      <c r="N212" s="227" t="s">
        <v>42</v>
      </c>
      <c r="O212" s="90"/>
      <c r="P212" s="228">
        <f>O212*H212</f>
        <v>0</v>
      </c>
      <c r="Q212" s="228">
        <v>0.00072000000000000005</v>
      </c>
      <c r="R212" s="228">
        <f>Q212*H212</f>
        <v>0.0042047999999999999</v>
      </c>
      <c r="S212" s="228">
        <v>0</v>
      </c>
      <c r="T212" s="229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0" t="s">
        <v>210</v>
      </c>
      <c r="AT212" s="230" t="s">
        <v>131</v>
      </c>
      <c r="AU212" s="230" t="s">
        <v>136</v>
      </c>
      <c r="AY212" s="16" t="s">
        <v>129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6" t="s">
        <v>136</v>
      </c>
      <c r="BK212" s="231">
        <f>ROUND(I212*H212,2)</f>
        <v>0</v>
      </c>
      <c r="BL212" s="16" t="s">
        <v>210</v>
      </c>
      <c r="BM212" s="230" t="s">
        <v>286</v>
      </c>
    </row>
    <row r="213" s="13" customFormat="1">
      <c r="A213" s="13"/>
      <c r="B213" s="232"/>
      <c r="C213" s="233"/>
      <c r="D213" s="234" t="s">
        <v>138</v>
      </c>
      <c r="E213" s="235" t="s">
        <v>1</v>
      </c>
      <c r="F213" s="236" t="s">
        <v>287</v>
      </c>
      <c r="G213" s="233"/>
      <c r="H213" s="237">
        <v>5.8399999999999999</v>
      </c>
      <c r="I213" s="238"/>
      <c r="J213" s="233"/>
      <c r="K213" s="233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138</v>
      </c>
      <c r="AU213" s="243" t="s">
        <v>136</v>
      </c>
      <c r="AV213" s="13" t="s">
        <v>136</v>
      </c>
      <c r="AW213" s="13" t="s">
        <v>32</v>
      </c>
      <c r="AX213" s="13" t="s">
        <v>84</v>
      </c>
      <c r="AY213" s="243" t="s">
        <v>129</v>
      </c>
    </row>
    <row r="214" s="2" customFormat="1" ht="21.75" customHeight="1">
      <c r="A214" s="37"/>
      <c r="B214" s="38"/>
      <c r="C214" s="255" t="s">
        <v>288</v>
      </c>
      <c r="D214" s="255" t="s">
        <v>256</v>
      </c>
      <c r="E214" s="256" t="s">
        <v>289</v>
      </c>
      <c r="F214" s="257" t="s">
        <v>290</v>
      </c>
      <c r="G214" s="258" t="s">
        <v>185</v>
      </c>
      <c r="H214" s="259">
        <v>5.8399999999999999</v>
      </c>
      <c r="I214" s="260"/>
      <c r="J214" s="261">
        <f>ROUND(I214*H214,2)</f>
        <v>0</v>
      </c>
      <c r="K214" s="262"/>
      <c r="L214" s="263"/>
      <c r="M214" s="264" t="s">
        <v>1</v>
      </c>
      <c r="N214" s="265" t="s">
        <v>42</v>
      </c>
      <c r="O214" s="90"/>
      <c r="P214" s="228">
        <f>O214*H214</f>
        <v>0</v>
      </c>
      <c r="Q214" s="228">
        <v>0.0057000000000000002</v>
      </c>
      <c r="R214" s="228">
        <f>Q214*H214</f>
        <v>0.033287999999999998</v>
      </c>
      <c r="S214" s="228">
        <v>0</v>
      </c>
      <c r="T214" s="229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0" t="s">
        <v>260</v>
      </c>
      <c r="AT214" s="230" t="s">
        <v>256</v>
      </c>
      <c r="AU214" s="230" t="s">
        <v>136</v>
      </c>
      <c r="AY214" s="16" t="s">
        <v>129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6" t="s">
        <v>136</v>
      </c>
      <c r="BK214" s="231">
        <f>ROUND(I214*H214,2)</f>
        <v>0</v>
      </c>
      <c r="BL214" s="16" t="s">
        <v>210</v>
      </c>
      <c r="BM214" s="230" t="s">
        <v>291</v>
      </c>
    </row>
    <row r="215" s="13" customFormat="1">
      <c r="A215" s="13"/>
      <c r="B215" s="232"/>
      <c r="C215" s="233"/>
      <c r="D215" s="234" t="s">
        <v>138</v>
      </c>
      <c r="E215" s="235" t="s">
        <v>1</v>
      </c>
      <c r="F215" s="236" t="s">
        <v>292</v>
      </c>
      <c r="G215" s="233"/>
      <c r="H215" s="237">
        <v>5.8399999999999999</v>
      </c>
      <c r="I215" s="238"/>
      <c r="J215" s="233"/>
      <c r="K215" s="233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138</v>
      </c>
      <c r="AU215" s="243" t="s">
        <v>136</v>
      </c>
      <c r="AV215" s="13" t="s">
        <v>136</v>
      </c>
      <c r="AW215" s="13" t="s">
        <v>32</v>
      </c>
      <c r="AX215" s="13" t="s">
        <v>84</v>
      </c>
      <c r="AY215" s="243" t="s">
        <v>129</v>
      </c>
    </row>
    <row r="216" s="2" customFormat="1" ht="24.15" customHeight="1">
      <c r="A216" s="37"/>
      <c r="B216" s="38"/>
      <c r="C216" s="218" t="s">
        <v>293</v>
      </c>
      <c r="D216" s="218" t="s">
        <v>131</v>
      </c>
      <c r="E216" s="219" t="s">
        <v>294</v>
      </c>
      <c r="F216" s="220" t="s">
        <v>295</v>
      </c>
      <c r="G216" s="221" t="s">
        <v>185</v>
      </c>
      <c r="H216" s="222">
        <v>2.7000000000000002</v>
      </c>
      <c r="I216" s="223"/>
      <c r="J216" s="224">
        <f>ROUND(I216*H216,2)</f>
        <v>0</v>
      </c>
      <c r="K216" s="225"/>
      <c r="L216" s="43"/>
      <c r="M216" s="226" t="s">
        <v>1</v>
      </c>
      <c r="N216" s="227" t="s">
        <v>42</v>
      </c>
      <c r="O216" s="90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0" t="s">
        <v>210</v>
      </c>
      <c r="AT216" s="230" t="s">
        <v>131</v>
      </c>
      <c r="AU216" s="230" t="s">
        <v>136</v>
      </c>
      <c r="AY216" s="16" t="s">
        <v>129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6" t="s">
        <v>136</v>
      </c>
      <c r="BK216" s="231">
        <f>ROUND(I216*H216,2)</f>
        <v>0</v>
      </c>
      <c r="BL216" s="16" t="s">
        <v>210</v>
      </c>
      <c r="BM216" s="230" t="s">
        <v>296</v>
      </c>
    </row>
    <row r="217" s="13" customFormat="1">
      <c r="A217" s="13"/>
      <c r="B217" s="232"/>
      <c r="C217" s="233"/>
      <c r="D217" s="234" t="s">
        <v>138</v>
      </c>
      <c r="E217" s="235" t="s">
        <v>1</v>
      </c>
      <c r="F217" s="236" t="s">
        <v>297</v>
      </c>
      <c r="G217" s="233"/>
      <c r="H217" s="237">
        <v>2.7000000000000002</v>
      </c>
      <c r="I217" s="238"/>
      <c r="J217" s="233"/>
      <c r="K217" s="233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138</v>
      </c>
      <c r="AU217" s="243" t="s">
        <v>136</v>
      </c>
      <c r="AV217" s="13" t="s">
        <v>136</v>
      </c>
      <c r="AW217" s="13" t="s">
        <v>32</v>
      </c>
      <c r="AX217" s="13" t="s">
        <v>84</v>
      </c>
      <c r="AY217" s="243" t="s">
        <v>129</v>
      </c>
    </row>
    <row r="218" s="2" customFormat="1" ht="21.75" customHeight="1">
      <c r="A218" s="37"/>
      <c r="B218" s="38"/>
      <c r="C218" s="255" t="s">
        <v>260</v>
      </c>
      <c r="D218" s="255" t="s">
        <v>256</v>
      </c>
      <c r="E218" s="256" t="s">
        <v>298</v>
      </c>
      <c r="F218" s="257" t="s">
        <v>299</v>
      </c>
      <c r="G218" s="258" t="s">
        <v>185</v>
      </c>
      <c r="H218" s="259">
        <v>2.9700000000000002</v>
      </c>
      <c r="I218" s="260"/>
      <c r="J218" s="261">
        <f>ROUND(I218*H218,2)</f>
        <v>0</v>
      </c>
      <c r="K218" s="262"/>
      <c r="L218" s="263"/>
      <c r="M218" s="264" t="s">
        <v>1</v>
      </c>
      <c r="N218" s="265" t="s">
        <v>42</v>
      </c>
      <c r="O218" s="90"/>
      <c r="P218" s="228">
        <f>O218*H218</f>
        <v>0</v>
      </c>
      <c r="Q218" s="228">
        <v>0.00020000000000000001</v>
      </c>
      <c r="R218" s="228">
        <f>Q218*H218</f>
        <v>0.00059400000000000002</v>
      </c>
      <c r="S218" s="228">
        <v>0</v>
      </c>
      <c r="T218" s="229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0" t="s">
        <v>260</v>
      </c>
      <c r="AT218" s="230" t="s">
        <v>256</v>
      </c>
      <c r="AU218" s="230" t="s">
        <v>136</v>
      </c>
      <c r="AY218" s="16" t="s">
        <v>129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6" t="s">
        <v>136</v>
      </c>
      <c r="BK218" s="231">
        <f>ROUND(I218*H218,2)</f>
        <v>0</v>
      </c>
      <c r="BL218" s="16" t="s">
        <v>210</v>
      </c>
      <c r="BM218" s="230" t="s">
        <v>300</v>
      </c>
    </row>
    <row r="219" s="13" customFormat="1">
      <c r="A219" s="13"/>
      <c r="B219" s="232"/>
      <c r="C219" s="233"/>
      <c r="D219" s="234" t="s">
        <v>138</v>
      </c>
      <c r="E219" s="233"/>
      <c r="F219" s="236" t="s">
        <v>301</v>
      </c>
      <c r="G219" s="233"/>
      <c r="H219" s="237">
        <v>2.9700000000000002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138</v>
      </c>
      <c r="AU219" s="243" t="s">
        <v>136</v>
      </c>
      <c r="AV219" s="13" t="s">
        <v>136</v>
      </c>
      <c r="AW219" s="13" t="s">
        <v>4</v>
      </c>
      <c r="AX219" s="13" t="s">
        <v>84</v>
      </c>
      <c r="AY219" s="243" t="s">
        <v>129</v>
      </c>
    </row>
    <row r="220" s="2" customFormat="1" ht="24.15" customHeight="1">
      <c r="A220" s="37"/>
      <c r="B220" s="38"/>
      <c r="C220" s="218" t="s">
        <v>302</v>
      </c>
      <c r="D220" s="218" t="s">
        <v>131</v>
      </c>
      <c r="E220" s="219" t="s">
        <v>303</v>
      </c>
      <c r="F220" s="220" t="s">
        <v>304</v>
      </c>
      <c r="G220" s="221" t="s">
        <v>305</v>
      </c>
      <c r="H220" s="222">
        <v>1</v>
      </c>
      <c r="I220" s="223"/>
      <c r="J220" s="224">
        <f>ROUND(I220*H220,2)</f>
        <v>0</v>
      </c>
      <c r="K220" s="225"/>
      <c r="L220" s="43"/>
      <c r="M220" s="226" t="s">
        <v>1</v>
      </c>
      <c r="N220" s="227" t="s">
        <v>42</v>
      </c>
      <c r="O220" s="90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0" t="s">
        <v>210</v>
      </c>
      <c r="AT220" s="230" t="s">
        <v>131</v>
      </c>
      <c r="AU220" s="230" t="s">
        <v>136</v>
      </c>
      <c r="AY220" s="16" t="s">
        <v>129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6" t="s">
        <v>136</v>
      </c>
      <c r="BK220" s="231">
        <f>ROUND(I220*H220,2)</f>
        <v>0</v>
      </c>
      <c r="BL220" s="16" t="s">
        <v>210</v>
      </c>
      <c r="BM220" s="230" t="s">
        <v>306</v>
      </c>
    </row>
    <row r="221" s="2" customFormat="1" ht="16.5" customHeight="1">
      <c r="A221" s="37"/>
      <c r="B221" s="38"/>
      <c r="C221" s="255" t="s">
        <v>307</v>
      </c>
      <c r="D221" s="255" t="s">
        <v>256</v>
      </c>
      <c r="E221" s="256" t="s">
        <v>308</v>
      </c>
      <c r="F221" s="257" t="s">
        <v>309</v>
      </c>
      <c r="G221" s="258" t="s">
        <v>134</v>
      </c>
      <c r="H221" s="259">
        <v>0.40500000000000003</v>
      </c>
      <c r="I221" s="260"/>
      <c r="J221" s="261">
        <f>ROUND(I221*H221,2)</f>
        <v>0</v>
      </c>
      <c r="K221" s="262"/>
      <c r="L221" s="263"/>
      <c r="M221" s="264" t="s">
        <v>1</v>
      </c>
      <c r="N221" s="265" t="s">
        <v>42</v>
      </c>
      <c r="O221" s="90"/>
      <c r="P221" s="228">
        <f>O221*H221</f>
        <v>0</v>
      </c>
      <c r="Q221" s="228">
        <v>0.02</v>
      </c>
      <c r="R221" s="228">
        <f>Q221*H221</f>
        <v>0.0081000000000000013</v>
      </c>
      <c r="S221" s="228">
        <v>0</v>
      </c>
      <c r="T221" s="229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0" t="s">
        <v>260</v>
      </c>
      <c r="AT221" s="230" t="s">
        <v>256</v>
      </c>
      <c r="AU221" s="230" t="s">
        <v>136</v>
      </c>
      <c r="AY221" s="16" t="s">
        <v>129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6" t="s">
        <v>136</v>
      </c>
      <c r="BK221" s="231">
        <f>ROUND(I221*H221,2)</f>
        <v>0</v>
      </c>
      <c r="BL221" s="16" t="s">
        <v>210</v>
      </c>
      <c r="BM221" s="230" t="s">
        <v>310</v>
      </c>
    </row>
    <row r="222" s="13" customFormat="1">
      <c r="A222" s="13"/>
      <c r="B222" s="232"/>
      <c r="C222" s="233"/>
      <c r="D222" s="234" t="s">
        <v>138</v>
      </c>
      <c r="E222" s="235" t="s">
        <v>1</v>
      </c>
      <c r="F222" s="236" t="s">
        <v>311</v>
      </c>
      <c r="G222" s="233"/>
      <c r="H222" s="237">
        <v>0.40500000000000003</v>
      </c>
      <c r="I222" s="238"/>
      <c r="J222" s="233"/>
      <c r="K222" s="233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138</v>
      </c>
      <c r="AU222" s="243" t="s">
        <v>136</v>
      </c>
      <c r="AV222" s="13" t="s">
        <v>136</v>
      </c>
      <c r="AW222" s="13" t="s">
        <v>32</v>
      </c>
      <c r="AX222" s="13" t="s">
        <v>84</v>
      </c>
      <c r="AY222" s="243" t="s">
        <v>129</v>
      </c>
    </row>
    <row r="223" s="2" customFormat="1" ht="33" customHeight="1">
      <c r="A223" s="37"/>
      <c r="B223" s="38"/>
      <c r="C223" s="218" t="s">
        <v>312</v>
      </c>
      <c r="D223" s="218" t="s">
        <v>131</v>
      </c>
      <c r="E223" s="219" t="s">
        <v>313</v>
      </c>
      <c r="F223" s="220" t="s">
        <v>314</v>
      </c>
      <c r="G223" s="221" t="s">
        <v>259</v>
      </c>
      <c r="H223" s="222">
        <v>30</v>
      </c>
      <c r="I223" s="223"/>
      <c r="J223" s="224">
        <f>ROUND(I223*H223,2)</f>
        <v>0</v>
      </c>
      <c r="K223" s="225"/>
      <c r="L223" s="43"/>
      <c r="M223" s="226" t="s">
        <v>1</v>
      </c>
      <c r="N223" s="227" t="s">
        <v>42</v>
      </c>
      <c r="O223" s="90"/>
      <c r="P223" s="228">
        <f>O223*H223</f>
        <v>0</v>
      </c>
      <c r="Q223" s="228">
        <v>6.0000000000000002E-05</v>
      </c>
      <c r="R223" s="228">
        <f>Q223*H223</f>
        <v>0.0018</v>
      </c>
      <c r="S223" s="228">
        <v>0</v>
      </c>
      <c r="T223" s="229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0" t="s">
        <v>210</v>
      </c>
      <c r="AT223" s="230" t="s">
        <v>131</v>
      </c>
      <c r="AU223" s="230" t="s">
        <v>136</v>
      </c>
      <c r="AY223" s="16" t="s">
        <v>129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6" t="s">
        <v>136</v>
      </c>
      <c r="BK223" s="231">
        <f>ROUND(I223*H223,2)</f>
        <v>0</v>
      </c>
      <c r="BL223" s="16" t="s">
        <v>210</v>
      </c>
      <c r="BM223" s="230" t="s">
        <v>315</v>
      </c>
    </row>
    <row r="224" s="2" customFormat="1" ht="16.5" customHeight="1">
      <c r="A224" s="37"/>
      <c r="B224" s="38"/>
      <c r="C224" s="255" t="s">
        <v>316</v>
      </c>
      <c r="D224" s="255" t="s">
        <v>256</v>
      </c>
      <c r="E224" s="256" t="s">
        <v>317</v>
      </c>
      <c r="F224" s="257" t="s">
        <v>318</v>
      </c>
      <c r="G224" s="258" t="s">
        <v>305</v>
      </c>
      <c r="H224" s="259">
        <v>2</v>
      </c>
      <c r="I224" s="260"/>
      <c r="J224" s="261">
        <f>ROUND(I224*H224,2)</f>
        <v>0</v>
      </c>
      <c r="K224" s="262"/>
      <c r="L224" s="263"/>
      <c r="M224" s="264" t="s">
        <v>1</v>
      </c>
      <c r="N224" s="265" t="s">
        <v>42</v>
      </c>
      <c r="O224" s="90"/>
      <c r="P224" s="228">
        <f>O224*H224</f>
        <v>0</v>
      </c>
      <c r="Q224" s="228">
        <v>0.065000000000000002</v>
      </c>
      <c r="R224" s="228">
        <f>Q224*H224</f>
        <v>0.13</v>
      </c>
      <c r="S224" s="228">
        <v>0</v>
      </c>
      <c r="T224" s="229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0" t="s">
        <v>260</v>
      </c>
      <c r="AT224" s="230" t="s">
        <v>256</v>
      </c>
      <c r="AU224" s="230" t="s">
        <v>136</v>
      </c>
      <c r="AY224" s="16" t="s">
        <v>129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6" t="s">
        <v>136</v>
      </c>
      <c r="BK224" s="231">
        <f>ROUND(I224*H224,2)</f>
        <v>0</v>
      </c>
      <c r="BL224" s="16" t="s">
        <v>210</v>
      </c>
      <c r="BM224" s="230" t="s">
        <v>319</v>
      </c>
    </row>
    <row r="225" s="13" customFormat="1">
      <c r="A225" s="13"/>
      <c r="B225" s="232"/>
      <c r="C225" s="233"/>
      <c r="D225" s="234" t="s">
        <v>138</v>
      </c>
      <c r="E225" s="235" t="s">
        <v>1</v>
      </c>
      <c r="F225" s="236" t="s">
        <v>136</v>
      </c>
      <c r="G225" s="233"/>
      <c r="H225" s="237">
        <v>2</v>
      </c>
      <c r="I225" s="238"/>
      <c r="J225" s="233"/>
      <c r="K225" s="233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138</v>
      </c>
      <c r="AU225" s="243" t="s">
        <v>136</v>
      </c>
      <c r="AV225" s="13" t="s">
        <v>136</v>
      </c>
      <c r="AW225" s="13" t="s">
        <v>32</v>
      </c>
      <c r="AX225" s="13" t="s">
        <v>84</v>
      </c>
      <c r="AY225" s="243" t="s">
        <v>129</v>
      </c>
    </row>
    <row r="226" s="2" customFormat="1" ht="24.15" customHeight="1">
      <c r="A226" s="37"/>
      <c r="B226" s="38"/>
      <c r="C226" s="218" t="s">
        <v>320</v>
      </c>
      <c r="D226" s="218" t="s">
        <v>131</v>
      </c>
      <c r="E226" s="219" t="s">
        <v>321</v>
      </c>
      <c r="F226" s="220" t="s">
        <v>322</v>
      </c>
      <c r="G226" s="221" t="s">
        <v>220</v>
      </c>
      <c r="H226" s="222">
        <v>0.17799999999999999</v>
      </c>
      <c r="I226" s="223"/>
      <c r="J226" s="224">
        <f>ROUND(I226*H226,2)</f>
        <v>0</v>
      </c>
      <c r="K226" s="225"/>
      <c r="L226" s="43"/>
      <c r="M226" s="226" t="s">
        <v>1</v>
      </c>
      <c r="N226" s="227" t="s">
        <v>42</v>
      </c>
      <c r="O226" s="90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0" t="s">
        <v>210</v>
      </c>
      <c r="AT226" s="230" t="s">
        <v>131</v>
      </c>
      <c r="AU226" s="230" t="s">
        <v>136</v>
      </c>
      <c r="AY226" s="16" t="s">
        <v>129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6" t="s">
        <v>136</v>
      </c>
      <c r="BK226" s="231">
        <f>ROUND(I226*H226,2)</f>
        <v>0</v>
      </c>
      <c r="BL226" s="16" t="s">
        <v>210</v>
      </c>
      <c r="BM226" s="230" t="s">
        <v>323</v>
      </c>
    </row>
    <row r="227" s="12" customFormat="1" ht="22.8" customHeight="1">
      <c r="A227" s="12"/>
      <c r="B227" s="202"/>
      <c r="C227" s="203"/>
      <c r="D227" s="204" t="s">
        <v>75</v>
      </c>
      <c r="E227" s="216" t="s">
        <v>324</v>
      </c>
      <c r="F227" s="216" t="s">
        <v>325</v>
      </c>
      <c r="G227" s="203"/>
      <c r="H227" s="203"/>
      <c r="I227" s="206"/>
      <c r="J227" s="217">
        <f>BK227</f>
        <v>0</v>
      </c>
      <c r="K227" s="203"/>
      <c r="L227" s="208"/>
      <c r="M227" s="209"/>
      <c r="N227" s="210"/>
      <c r="O227" s="210"/>
      <c r="P227" s="211">
        <f>SUM(P228:P239)</f>
        <v>0</v>
      </c>
      <c r="Q227" s="210"/>
      <c r="R227" s="211">
        <f>SUM(R228:R239)</f>
        <v>0.00061000000000000008</v>
      </c>
      <c r="S227" s="210"/>
      <c r="T227" s="212">
        <f>SUM(T228:T239)</f>
        <v>0.0089374999999999993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3" t="s">
        <v>136</v>
      </c>
      <c r="AT227" s="214" t="s">
        <v>75</v>
      </c>
      <c r="AU227" s="214" t="s">
        <v>84</v>
      </c>
      <c r="AY227" s="213" t="s">
        <v>129</v>
      </c>
      <c r="BK227" s="215">
        <f>SUM(BK228:BK239)</f>
        <v>0</v>
      </c>
    </row>
    <row r="228" s="2" customFormat="1" ht="33" customHeight="1">
      <c r="A228" s="37"/>
      <c r="B228" s="38"/>
      <c r="C228" s="218" t="s">
        <v>326</v>
      </c>
      <c r="D228" s="218" t="s">
        <v>131</v>
      </c>
      <c r="E228" s="219" t="s">
        <v>327</v>
      </c>
      <c r="F228" s="220" t="s">
        <v>328</v>
      </c>
      <c r="G228" s="221" t="s">
        <v>134</v>
      </c>
      <c r="H228" s="222">
        <v>12.218999999999999</v>
      </c>
      <c r="I228" s="223"/>
      <c r="J228" s="224">
        <f>ROUND(I228*H228,2)</f>
        <v>0</v>
      </c>
      <c r="K228" s="225"/>
      <c r="L228" s="43"/>
      <c r="M228" s="226" t="s">
        <v>1</v>
      </c>
      <c r="N228" s="227" t="s">
        <v>42</v>
      </c>
      <c r="O228" s="90"/>
      <c r="P228" s="228">
        <f>O228*H228</f>
        <v>0</v>
      </c>
      <c r="Q228" s="228">
        <v>0</v>
      </c>
      <c r="R228" s="228">
        <f>Q228*H228</f>
        <v>0</v>
      </c>
      <c r="S228" s="228">
        <v>0</v>
      </c>
      <c r="T228" s="229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0" t="s">
        <v>210</v>
      </c>
      <c r="AT228" s="230" t="s">
        <v>131</v>
      </c>
      <c r="AU228" s="230" t="s">
        <v>136</v>
      </c>
      <c r="AY228" s="16" t="s">
        <v>129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6" t="s">
        <v>136</v>
      </c>
      <c r="BK228" s="231">
        <f>ROUND(I228*H228,2)</f>
        <v>0</v>
      </c>
      <c r="BL228" s="16" t="s">
        <v>210</v>
      </c>
      <c r="BM228" s="230" t="s">
        <v>329</v>
      </c>
    </row>
    <row r="229" s="13" customFormat="1">
      <c r="A229" s="13"/>
      <c r="B229" s="232"/>
      <c r="C229" s="233"/>
      <c r="D229" s="234" t="s">
        <v>138</v>
      </c>
      <c r="E229" s="235" t="s">
        <v>1</v>
      </c>
      <c r="F229" s="236" t="s">
        <v>330</v>
      </c>
      <c r="G229" s="233"/>
      <c r="H229" s="237">
        <v>5.423</v>
      </c>
      <c r="I229" s="238"/>
      <c r="J229" s="233"/>
      <c r="K229" s="233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138</v>
      </c>
      <c r="AU229" s="243" t="s">
        <v>136</v>
      </c>
      <c r="AV229" s="13" t="s">
        <v>136</v>
      </c>
      <c r="AW229" s="13" t="s">
        <v>32</v>
      </c>
      <c r="AX229" s="13" t="s">
        <v>76</v>
      </c>
      <c r="AY229" s="243" t="s">
        <v>129</v>
      </c>
    </row>
    <row r="230" s="13" customFormat="1">
      <c r="A230" s="13"/>
      <c r="B230" s="232"/>
      <c r="C230" s="233"/>
      <c r="D230" s="234" t="s">
        <v>138</v>
      </c>
      <c r="E230" s="235" t="s">
        <v>1</v>
      </c>
      <c r="F230" s="236" t="s">
        <v>196</v>
      </c>
      <c r="G230" s="233"/>
      <c r="H230" s="237">
        <v>6.7960000000000003</v>
      </c>
      <c r="I230" s="238"/>
      <c r="J230" s="233"/>
      <c r="K230" s="233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138</v>
      </c>
      <c r="AU230" s="243" t="s">
        <v>136</v>
      </c>
      <c r="AV230" s="13" t="s">
        <v>136</v>
      </c>
      <c r="AW230" s="13" t="s">
        <v>32</v>
      </c>
      <c r="AX230" s="13" t="s">
        <v>76</v>
      </c>
      <c r="AY230" s="243" t="s">
        <v>129</v>
      </c>
    </row>
    <row r="231" s="14" customFormat="1">
      <c r="A231" s="14"/>
      <c r="B231" s="244"/>
      <c r="C231" s="245"/>
      <c r="D231" s="234" t="s">
        <v>138</v>
      </c>
      <c r="E231" s="246" t="s">
        <v>1</v>
      </c>
      <c r="F231" s="247" t="s">
        <v>140</v>
      </c>
      <c r="G231" s="245"/>
      <c r="H231" s="248">
        <v>12.219000000000001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4" t="s">
        <v>138</v>
      </c>
      <c r="AU231" s="254" t="s">
        <v>136</v>
      </c>
      <c r="AV231" s="14" t="s">
        <v>135</v>
      </c>
      <c r="AW231" s="14" t="s">
        <v>32</v>
      </c>
      <c r="AX231" s="14" t="s">
        <v>84</v>
      </c>
      <c r="AY231" s="254" t="s">
        <v>129</v>
      </c>
    </row>
    <row r="232" s="2" customFormat="1" ht="24.15" customHeight="1">
      <c r="A232" s="37"/>
      <c r="B232" s="38"/>
      <c r="C232" s="218" t="s">
        <v>331</v>
      </c>
      <c r="D232" s="218" t="s">
        <v>131</v>
      </c>
      <c r="E232" s="219" t="s">
        <v>332</v>
      </c>
      <c r="F232" s="220" t="s">
        <v>333</v>
      </c>
      <c r="G232" s="221" t="s">
        <v>185</v>
      </c>
      <c r="H232" s="222">
        <v>2.75</v>
      </c>
      <c r="I232" s="223"/>
      <c r="J232" s="224">
        <f>ROUND(I232*H232,2)</f>
        <v>0</v>
      </c>
      <c r="K232" s="225"/>
      <c r="L232" s="43"/>
      <c r="M232" s="226" t="s">
        <v>1</v>
      </c>
      <c r="N232" s="227" t="s">
        <v>42</v>
      </c>
      <c r="O232" s="90"/>
      <c r="P232" s="228">
        <f>O232*H232</f>
        <v>0</v>
      </c>
      <c r="Q232" s="228">
        <v>0</v>
      </c>
      <c r="R232" s="228">
        <f>Q232*H232</f>
        <v>0</v>
      </c>
      <c r="S232" s="228">
        <v>0</v>
      </c>
      <c r="T232" s="229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0" t="s">
        <v>210</v>
      </c>
      <c r="AT232" s="230" t="s">
        <v>131</v>
      </c>
      <c r="AU232" s="230" t="s">
        <v>136</v>
      </c>
      <c r="AY232" s="16" t="s">
        <v>129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6" t="s">
        <v>136</v>
      </c>
      <c r="BK232" s="231">
        <f>ROUND(I232*H232,2)</f>
        <v>0</v>
      </c>
      <c r="BL232" s="16" t="s">
        <v>210</v>
      </c>
      <c r="BM232" s="230" t="s">
        <v>334</v>
      </c>
    </row>
    <row r="233" s="13" customFormat="1">
      <c r="A233" s="13"/>
      <c r="B233" s="232"/>
      <c r="C233" s="233"/>
      <c r="D233" s="234" t="s">
        <v>138</v>
      </c>
      <c r="E233" s="235" t="s">
        <v>1</v>
      </c>
      <c r="F233" s="236" t="s">
        <v>335</v>
      </c>
      <c r="G233" s="233"/>
      <c r="H233" s="237">
        <v>2.75</v>
      </c>
      <c r="I233" s="238"/>
      <c r="J233" s="233"/>
      <c r="K233" s="233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138</v>
      </c>
      <c r="AU233" s="243" t="s">
        <v>136</v>
      </c>
      <c r="AV233" s="13" t="s">
        <v>136</v>
      </c>
      <c r="AW233" s="13" t="s">
        <v>32</v>
      </c>
      <c r="AX233" s="13" t="s">
        <v>84</v>
      </c>
      <c r="AY233" s="243" t="s">
        <v>129</v>
      </c>
    </row>
    <row r="234" s="2" customFormat="1" ht="16.5" customHeight="1">
      <c r="A234" s="37"/>
      <c r="B234" s="38"/>
      <c r="C234" s="255" t="s">
        <v>336</v>
      </c>
      <c r="D234" s="255" t="s">
        <v>256</v>
      </c>
      <c r="E234" s="256" t="s">
        <v>337</v>
      </c>
      <c r="F234" s="257" t="s">
        <v>338</v>
      </c>
      <c r="G234" s="258" t="s">
        <v>185</v>
      </c>
      <c r="H234" s="259">
        <v>2.75</v>
      </c>
      <c r="I234" s="260"/>
      <c r="J234" s="261">
        <f>ROUND(I234*H234,2)</f>
        <v>0</v>
      </c>
      <c r="K234" s="262"/>
      <c r="L234" s="263"/>
      <c r="M234" s="264" t="s">
        <v>1</v>
      </c>
      <c r="N234" s="265" t="s">
        <v>42</v>
      </c>
      <c r="O234" s="90"/>
      <c r="P234" s="228">
        <f>O234*H234</f>
        <v>0</v>
      </c>
      <c r="Q234" s="228">
        <v>0.00020000000000000001</v>
      </c>
      <c r="R234" s="228">
        <f>Q234*H234</f>
        <v>0.00055000000000000003</v>
      </c>
      <c r="S234" s="228">
        <v>0</v>
      </c>
      <c r="T234" s="229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0" t="s">
        <v>260</v>
      </c>
      <c r="AT234" s="230" t="s">
        <v>256</v>
      </c>
      <c r="AU234" s="230" t="s">
        <v>136</v>
      </c>
      <c r="AY234" s="16" t="s">
        <v>129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6" t="s">
        <v>136</v>
      </c>
      <c r="BK234" s="231">
        <f>ROUND(I234*H234,2)</f>
        <v>0</v>
      </c>
      <c r="BL234" s="16" t="s">
        <v>210</v>
      </c>
      <c r="BM234" s="230" t="s">
        <v>339</v>
      </c>
    </row>
    <row r="235" s="13" customFormat="1">
      <c r="A235" s="13"/>
      <c r="B235" s="232"/>
      <c r="C235" s="233"/>
      <c r="D235" s="234" t="s">
        <v>138</v>
      </c>
      <c r="E235" s="235" t="s">
        <v>1</v>
      </c>
      <c r="F235" s="236" t="s">
        <v>340</v>
      </c>
      <c r="G235" s="233"/>
      <c r="H235" s="237">
        <v>2.75</v>
      </c>
      <c r="I235" s="238"/>
      <c r="J235" s="233"/>
      <c r="K235" s="233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138</v>
      </c>
      <c r="AU235" s="243" t="s">
        <v>136</v>
      </c>
      <c r="AV235" s="13" t="s">
        <v>136</v>
      </c>
      <c r="AW235" s="13" t="s">
        <v>32</v>
      </c>
      <c r="AX235" s="13" t="s">
        <v>84</v>
      </c>
      <c r="AY235" s="243" t="s">
        <v>129</v>
      </c>
    </row>
    <row r="236" s="2" customFormat="1" ht="24.15" customHeight="1">
      <c r="A236" s="37"/>
      <c r="B236" s="38"/>
      <c r="C236" s="255" t="s">
        <v>341</v>
      </c>
      <c r="D236" s="255" t="s">
        <v>256</v>
      </c>
      <c r="E236" s="256" t="s">
        <v>342</v>
      </c>
      <c r="F236" s="257" t="s">
        <v>343</v>
      </c>
      <c r="G236" s="258" t="s">
        <v>305</v>
      </c>
      <c r="H236" s="259">
        <v>2</v>
      </c>
      <c r="I236" s="260"/>
      <c r="J236" s="261">
        <f>ROUND(I236*H236,2)</f>
        <v>0</v>
      </c>
      <c r="K236" s="262"/>
      <c r="L236" s="263"/>
      <c r="M236" s="264" t="s">
        <v>1</v>
      </c>
      <c r="N236" s="265" t="s">
        <v>42</v>
      </c>
      <c r="O236" s="90"/>
      <c r="P236" s="228">
        <f>O236*H236</f>
        <v>0</v>
      </c>
      <c r="Q236" s="228">
        <v>3.0000000000000001E-05</v>
      </c>
      <c r="R236" s="228">
        <f>Q236*H236</f>
        <v>6.0000000000000002E-05</v>
      </c>
      <c r="S236" s="228">
        <v>0</v>
      </c>
      <c r="T236" s="229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0" t="s">
        <v>260</v>
      </c>
      <c r="AT236" s="230" t="s">
        <v>256</v>
      </c>
      <c r="AU236" s="230" t="s">
        <v>136</v>
      </c>
      <c r="AY236" s="16" t="s">
        <v>129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6" t="s">
        <v>136</v>
      </c>
      <c r="BK236" s="231">
        <f>ROUND(I236*H236,2)</f>
        <v>0</v>
      </c>
      <c r="BL236" s="16" t="s">
        <v>210</v>
      </c>
      <c r="BM236" s="230" t="s">
        <v>344</v>
      </c>
    </row>
    <row r="237" s="2" customFormat="1" ht="24.15" customHeight="1">
      <c r="A237" s="37"/>
      <c r="B237" s="38"/>
      <c r="C237" s="218" t="s">
        <v>345</v>
      </c>
      <c r="D237" s="218" t="s">
        <v>131</v>
      </c>
      <c r="E237" s="219" t="s">
        <v>346</v>
      </c>
      <c r="F237" s="220" t="s">
        <v>347</v>
      </c>
      <c r="G237" s="221" t="s">
        <v>185</v>
      </c>
      <c r="H237" s="222">
        <v>2.75</v>
      </c>
      <c r="I237" s="223"/>
      <c r="J237" s="224">
        <f>ROUND(I237*H237,2)</f>
        <v>0</v>
      </c>
      <c r="K237" s="225"/>
      <c r="L237" s="43"/>
      <c r="M237" s="226" t="s">
        <v>1</v>
      </c>
      <c r="N237" s="227" t="s">
        <v>42</v>
      </c>
      <c r="O237" s="90"/>
      <c r="P237" s="228">
        <f>O237*H237</f>
        <v>0</v>
      </c>
      <c r="Q237" s="228">
        <v>0</v>
      </c>
      <c r="R237" s="228">
        <f>Q237*H237</f>
        <v>0</v>
      </c>
      <c r="S237" s="228">
        <v>0.0032499999999999999</v>
      </c>
      <c r="T237" s="229">
        <f>S237*H237</f>
        <v>0.0089374999999999993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0" t="s">
        <v>210</v>
      </c>
      <c r="AT237" s="230" t="s">
        <v>131</v>
      </c>
      <c r="AU237" s="230" t="s">
        <v>136</v>
      </c>
      <c r="AY237" s="16" t="s">
        <v>129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6" t="s">
        <v>136</v>
      </c>
      <c r="BK237" s="231">
        <f>ROUND(I237*H237,2)</f>
        <v>0</v>
      </c>
      <c r="BL237" s="16" t="s">
        <v>210</v>
      </c>
      <c r="BM237" s="230" t="s">
        <v>348</v>
      </c>
    </row>
    <row r="238" s="13" customFormat="1">
      <c r="A238" s="13"/>
      <c r="B238" s="232"/>
      <c r="C238" s="233"/>
      <c r="D238" s="234" t="s">
        <v>138</v>
      </c>
      <c r="E238" s="235" t="s">
        <v>1</v>
      </c>
      <c r="F238" s="236" t="s">
        <v>335</v>
      </c>
      <c r="G238" s="233"/>
      <c r="H238" s="237">
        <v>2.75</v>
      </c>
      <c r="I238" s="238"/>
      <c r="J238" s="233"/>
      <c r="K238" s="233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138</v>
      </c>
      <c r="AU238" s="243" t="s">
        <v>136</v>
      </c>
      <c r="AV238" s="13" t="s">
        <v>136</v>
      </c>
      <c r="AW238" s="13" t="s">
        <v>32</v>
      </c>
      <c r="AX238" s="13" t="s">
        <v>84</v>
      </c>
      <c r="AY238" s="243" t="s">
        <v>129</v>
      </c>
    </row>
    <row r="239" s="2" customFormat="1" ht="24.15" customHeight="1">
      <c r="A239" s="37"/>
      <c r="B239" s="38"/>
      <c r="C239" s="218" t="s">
        <v>349</v>
      </c>
      <c r="D239" s="218" t="s">
        <v>131</v>
      </c>
      <c r="E239" s="219" t="s">
        <v>350</v>
      </c>
      <c r="F239" s="220" t="s">
        <v>351</v>
      </c>
      <c r="G239" s="221" t="s">
        <v>220</v>
      </c>
      <c r="H239" s="222">
        <v>0.001</v>
      </c>
      <c r="I239" s="223"/>
      <c r="J239" s="224">
        <f>ROUND(I239*H239,2)</f>
        <v>0</v>
      </c>
      <c r="K239" s="225"/>
      <c r="L239" s="43"/>
      <c r="M239" s="226" t="s">
        <v>1</v>
      </c>
      <c r="N239" s="227" t="s">
        <v>42</v>
      </c>
      <c r="O239" s="90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0" t="s">
        <v>210</v>
      </c>
      <c r="AT239" s="230" t="s">
        <v>131</v>
      </c>
      <c r="AU239" s="230" t="s">
        <v>136</v>
      </c>
      <c r="AY239" s="16" t="s">
        <v>129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6" t="s">
        <v>136</v>
      </c>
      <c r="BK239" s="231">
        <f>ROUND(I239*H239,2)</f>
        <v>0</v>
      </c>
      <c r="BL239" s="16" t="s">
        <v>210</v>
      </c>
      <c r="BM239" s="230" t="s">
        <v>352</v>
      </c>
    </row>
    <row r="240" s="12" customFormat="1" ht="22.8" customHeight="1">
      <c r="A240" s="12"/>
      <c r="B240" s="202"/>
      <c r="C240" s="203"/>
      <c r="D240" s="204" t="s">
        <v>75</v>
      </c>
      <c r="E240" s="216" t="s">
        <v>353</v>
      </c>
      <c r="F240" s="216" t="s">
        <v>354</v>
      </c>
      <c r="G240" s="203"/>
      <c r="H240" s="203"/>
      <c r="I240" s="206"/>
      <c r="J240" s="217">
        <f>BK240</f>
        <v>0</v>
      </c>
      <c r="K240" s="203"/>
      <c r="L240" s="208"/>
      <c r="M240" s="209"/>
      <c r="N240" s="210"/>
      <c r="O240" s="210"/>
      <c r="P240" s="211">
        <f>SUM(P241:P265)</f>
        <v>0</v>
      </c>
      <c r="Q240" s="210"/>
      <c r="R240" s="211">
        <f>SUM(R241:R265)</f>
        <v>1.1569873799999999</v>
      </c>
      <c r="S240" s="210"/>
      <c r="T240" s="212">
        <f>SUM(T241:T265)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3" t="s">
        <v>136</v>
      </c>
      <c r="AT240" s="214" t="s">
        <v>75</v>
      </c>
      <c r="AU240" s="214" t="s">
        <v>84</v>
      </c>
      <c r="AY240" s="213" t="s">
        <v>129</v>
      </c>
      <c r="BK240" s="215">
        <f>SUM(BK241:BK265)</f>
        <v>0</v>
      </c>
    </row>
    <row r="241" s="2" customFormat="1" ht="24.15" customHeight="1">
      <c r="A241" s="37"/>
      <c r="B241" s="38"/>
      <c r="C241" s="218" t="s">
        <v>355</v>
      </c>
      <c r="D241" s="218" t="s">
        <v>131</v>
      </c>
      <c r="E241" s="219" t="s">
        <v>356</v>
      </c>
      <c r="F241" s="220" t="s">
        <v>357</v>
      </c>
      <c r="G241" s="221" t="s">
        <v>134</v>
      </c>
      <c r="H241" s="222">
        <v>12.294000000000001</v>
      </c>
      <c r="I241" s="223"/>
      <c r="J241" s="224">
        <f>ROUND(I241*H241,2)</f>
        <v>0</v>
      </c>
      <c r="K241" s="225"/>
      <c r="L241" s="43"/>
      <c r="M241" s="226" t="s">
        <v>1</v>
      </c>
      <c r="N241" s="227" t="s">
        <v>42</v>
      </c>
      <c r="O241" s="90"/>
      <c r="P241" s="228">
        <f>O241*H241</f>
        <v>0</v>
      </c>
      <c r="Q241" s="228">
        <v>0.044929999999999998</v>
      </c>
      <c r="R241" s="228">
        <f>Q241*H241</f>
        <v>0.55236942</v>
      </c>
      <c r="S241" s="228">
        <v>0</v>
      </c>
      <c r="T241" s="229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0" t="s">
        <v>210</v>
      </c>
      <c r="AT241" s="230" t="s">
        <v>131</v>
      </c>
      <c r="AU241" s="230" t="s">
        <v>136</v>
      </c>
      <c r="AY241" s="16" t="s">
        <v>129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6" t="s">
        <v>136</v>
      </c>
      <c r="BK241" s="231">
        <f>ROUND(I241*H241,2)</f>
        <v>0</v>
      </c>
      <c r="BL241" s="16" t="s">
        <v>210</v>
      </c>
      <c r="BM241" s="230" t="s">
        <v>358</v>
      </c>
    </row>
    <row r="242" s="13" customFormat="1">
      <c r="A242" s="13"/>
      <c r="B242" s="232"/>
      <c r="C242" s="233"/>
      <c r="D242" s="234" t="s">
        <v>138</v>
      </c>
      <c r="E242" s="235" t="s">
        <v>1</v>
      </c>
      <c r="F242" s="236" t="s">
        <v>196</v>
      </c>
      <c r="G242" s="233"/>
      <c r="H242" s="237">
        <v>6.7960000000000003</v>
      </c>
      <c r="I242" s="238"/>
      <c r="J242" s="233"/>
      <c r="K242" s="233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138</v>
      </c>
      <c r="AU242" s="243" t="s">
        <v>136</v>
      </c>
      <c r="AV242" s="13" t="s">
        <v>136</v>
      </c>
      <c r="AW242" s="13" t="s">
        <v>32</v>
      </c>
      <c r="AX242" s="13" t="s">
        <v>76</v>
      </c>
      <c r="AY242" s="243" t="s">
        <v>129</v>
      </c>
    </row>
    <row r="243" s="13" customFormat="1">
      <c r="A243" s="13"/>
      <c r="B243" s="232"/>
      <c r="C243" s="233"/>
      <c r="D243" s="234" t="s">
        <v>138</v>
      </c>
      <c r="E243" s="235" t="s">
        <v>1</v>
      </c>
      <c r="F243" s="236" t="s">
        <v>214</v>
      </c>
      <c r="G243" s="233"/>
      <c r="H243" s="237">
        <v>5.4980000000000002</v>
      </c>
      <c r="I243" s="238"/>
      <c r="J243" s="233"/>
      <c r="K243" s="233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138</v>
      </c>
      <c r="AU243" s="243" t="s">
        <v>136</v>
      </c>
      <c r="AV243" s="13" t="s">
        <v>136</v>
      </c>
      <c r="AW243" s="13" t="s">
        <v>32</v>
      </c>
      <c r="AX243" s="13" t="s">
        <v>76</v>
      </c>
      <c r="AY243" s="243" t="s">
        <v>129</v>
      </c>
    </row>
    <row r="244" s="14" customFormat="1">
      <c r="A244" s="14"/>
      <c r="B244" s="244"/>
      <c r="C244" s="245"/>
      <c r="D244" s="234" t="s">
        <v>138</v>
      </c>
      <c r="E244" s="246" t="s">
        <v>1</v>
      </c>
      <c r="F244" s="247" t="s">
        <v>140</v>
      </c>
      <c r="G244" s="245"/>
      <c r="H244" s="248">
        <v>12.294000000000001</v>
      </c>
      <c r="I244" s="249"/>
      <c r="J244" s="245"/>
      <c r="K244" s="245"/>
      <c r="L244" s="250"/>
      <c r="M244" s="251"/>
      <c r="N244" s="252"/>
      <c r="O244" s="252"/>
      <c r="P244" s="252"/>
      <c r="Q244" s="252"/>
      <c r="R244" s="252"/>
      <c r="S244" s="252"/>
      <c r="T244" s="25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4" t="s">
        <v>138</v>
      </c>
      <c r="AU244" s="254" t="s">
        <v>136</v>
      </c>
      <c r="AV244" s="14" t="s">
        <v>135</v>
      </c>
      <c r="AW244" s="14" t="s">
        <v>32</v>
      </c>
      <c r="AX244" s="14" t="s">
        <v>84</v>
      </c>
      <c r="AY244" s="254" t="s">
        <v>129</v>
      </c>
    </row>
    <row r="245" s="2" customFormat="1" ht="44.25" customHeight="1">
      <c r="A245" s="37"/>
      <c r="B245" s="38"/>
      <c r="C245" s="218" t="s">
        <v>359</v>
      </c>
      <c r="D245" s="218" t="s">
        <v>131</v>
      </c>
      <c r="E245" s="219" t="s">
        <v>360</v>
      </c>
      <c r="F245" s="220" t="s">
        <v>361</v>
      </c>
      <c r="G245" s="221" t="s">
        <v>134</v>
      </c>
      <c r="H245" s="222">
        <v>5.3579999999999997</v>
      </c>
      <c r="I245" s="223"/>
      <c r="J245" s="224">
        <f>ROUND(I245*H245,2)</f>
        <v>0</v>
      </c>
      <c r="K245" s="225"/>
      <c r="L245" s="43"/>
      <c r="M245" s="226" t="s">
        <v>1</v>
      </c>
      <c r="N245" s="227" t="s">
        <v>42</v>
      </c>
      <c r="O245" s="90"/>
      <c r="P245" s="228">
        <f>O245*H245</f>
        <v>0</v>
      </c>
      <c r="Q245" s="228">
        <v>0.044929999999999998</v>
      </c>
      <c r="R245" s="228">
        <f>Q245*H245</f>
        <v>0.24073493999999998</v>
      </c>
      <c r="S245" s="228">
        <v>0</v>
      </c>
      <c r="T245" s="229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0" t="s">
        <v>210</v>
      </c>
      <c r="AT245" s="230" t="s">
        <v>131</v>
      </c>
      <c r="AU245" s="230" t="s">
        <v>136</v>
      </c>
      <c r="AY245" s="16" t="s">
        <v>129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6" t="s">
        <v>136</v>
      </c>
      <c r="BK245" s="231">
        <f>ROUND(I245*H245,2)</f>
        <v>0</v>
      </c>
      <c r="BL245" s="16" t="s">
        <v>210</v>
      </c>
      <c r="BM245" s="230" t="s">
        <v>362</v>
      </c>
    </row>
    <row r="246" s="13" customFormat="1">
      <c r="A246" s="13"/>
      <c r="B246" s="232"/>
      <c r="C246" s="233"/>
      <c r="D246" s="234" t="s">
        <v>138</v>
      </c>
      <c r="E246" s="235" t="s">
        <v>1</v>
      </c>
      <c r="F246" s="236" t="s">
        <v>179</v>
      </c>
      <c r="G246" s="233"/>
      <c r="H246" s="237">
        <v>3.2909999999999999</v>
      </c>
      <c r="I246" s="238"/>
      <c r="J246" s="233"/>
      <c r="K246" s="233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138</v>
      </c>
      <c r="AU246" s="243" t="s">
        <v>136</v>
      </c>
      <c r="AV246" s="13" t="s">
        <v>136</v>
      </c>
      <c r="AW246" s="13" t="s">
        <v>32</v>
      </c>
      <c r="AX246" s="13" t="s">
        <v>76</v>
      </c>
      <c r="AY246" s="243" t="s">
        <v>129</v>
      </c>
    </row>
    <row r="247" s="13" customFormat="1">
      <c r="A247" s="13"/>
      <c r="B247" s="232"/>
      <c r="C247" s="233"/>
      <c r="D247" s="234" t="s">
        <v>138</v>
      </c>
      <c r="E247" s="235" t="s">
        <v>1</v>
      </c>
      <c r="F247" s="236" t="s">
        <v>180</v>
      </c>
      <c r="G247" s="233"/>
      <c r="H247" s="237">
        <v>1.792</v>
      </c>
      <c r="I247" s="238"/>
      <c r="J247" s="233"/>
      <c r="K247" s="233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138</v>
      </c>
      <c r="AU247" s="243" t="s">
        <v>136</v>
      </c>
      <c r="AV247" s="13" t="s">
        <v>136</v>
      </c>
      <c r="AW247" s="13" t="s">
        <v>32</v>
      </c>
      <c r="AX247" s="13" t="s">
        <v>76</v>
      </c>
      <c r="AY247" s="243" t="s">
        <v>129</v>
      </c>
    </row>
    <row r="248" s="13" customFormat="1">
      <c r="A248" s="13"/>
      <c r="B248" s="232"/>
      <c r="C248" s="233"/>
      <c r="D248" s="234" t="s">
        <v>138</v>
      </c>
      <c r="E248" s="235" t="s">
        <v>1</v>
      </c>
      <c r="F248" s="236" t="s">
        <v>271</v>
      </c>
      <c r="G248" s="233"/>
      <c r="H248" s="237">
        <v>0.27500000000000002</v>
      </c>
      <c r="I248" s="238"/>
      <c r="J248" s="233"/>
      <c r="K248" s="233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138</v>
      </c>
      <c r="AU248" s="243" t="s">
        <v>136</v>
      </c>
      <c r="AV248" s="13" t="s">
        <v>136</v>
      </c>
      <c r="AW248" s="13" t="s">
        <v>32</v>
      </c>
      <c r="AX248" s="13" t="s">
        <v>76</v>
      </c>
      <c r="AY248" s="243" t="s">
        <v>129</v>
      </c>
    </row>
    <row r="249" s="14" customFormat="1">
      <c r="A249" s="14"/>
      <c r="B249" s="244"/>
      <c r="C249" s="245"/>
      <c r="D249" s="234" t="s">
        <v>138</v>
      </c>
      <c r="E249" s="246" t="s">
        <v>1</v>
      </c>
      <c r="F249" s="247" t="s">
        <v>140</v>
      </c>
      <c r="G249" s="245"/>
      <c r="H249" s="248">
        <v>5.3580000000000005</v>
      </c>
      <c r="I249" s="249"/>
      <c r="J249" s="245"/>
      <c r="K249" s="245"/>
      <c r="L249" s="250"/>
      <c r="M249" s="251"/>
      <c r="N249" s="252"/>
      <c r="O249" s="252"/>
      <c r="P249" s="252"/>
      <c r="Q249" s="252"/>
      <c r="R249" s="252"/>
      <c r="S249" s="252"/>
      <c r="T249" s="25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4" t="s">
        <v>138</v>
      </c>
      <c r="AU249" s="254" t="s">
        <v>136</v>
      </c>
      <c r="AV249" s="14" t="s">
        <v>135</v>
      </c>
      <c r="AW249" s="14" t="s">
        <v>32</v>
      </c>
      <c r="AX249" s="14" t="s">
        <v>84</v>
      </c>
      <c r="AY249" s="254" t="s">
        <v>129</v>
      </c>
    </row>
    <row r="250" s="2" customFormat="1" ht="16.5" customHeight="1">
      <c r="A250" s="37"/>
      <c r="B250" s="38"/>
      <c r="C250" s="218" t="s">
        <v>363</v>
      </c>
      <c r="D250" s="218" t="s">
        <v>131</v>
      </c>
      <c r="E250" s="219" t="s">
        <v>364</v>
      </c>
      <c r="F250" s="220" t="s">
        <v>365</v>
      </c>
      <c r="G250" s="221" t="s">
        <v>185</v>
      </c>
      <c r="H250" s="222">
        <v>35.521999999999998</v>
      </c>
      <c r="I250" s="223"/>
      <c r="J250" s="224">
        <f>ROUND(I250*H250,2)</f>
        <v>0</v>
      </c>
      <c r="K250" s="225"/>
      <c r="L250" s="43"/>
      <c r="M250" s="226" t="s">
        <v>1</v>
      </c>
      <c r="N250" s="227" t="s">
        <v>42</v>
      </c>
      <c r="O250" s="90"/>
      <c r="P250" s="228">
        <f>O250*H250</f>
        <v>0</v>
      </c>
      <c r="Q250" s="228">
        <v>0</v>
      </c>
      <c r="R250" s="228">
        <f>Q250*H250</f>
        <v>0</v>
      </c>
      <c r="S250" s="228">
        <v>0</v>
      </c>
      <c r="T250" s="229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0" t="s">
        <v>210</v>
      </c>
      <c r="AT250" s="230" t="s">
        <v>131</v>
      </c>
      <c r="AU250" s="230" t="s">
        <v>136</v>
      </c>
      <c r="AY250" s="16" t="s">
        <v>129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6" t="s">
        <v>136</v>
      </c>
      <c r="BK250" s="231">
        <f>ROUND(I250*H250,2)</f>
        <v>0</v>
      </c>
      <c r="BL250" s="16" t="s">
        <v>210</v>
      </c>
      <c r="BM250" s="230" t="s">
        <v>366</v>
      </c>
    </row>
    <row r="251" s="13" customFormat="1">
      <c r="A251" s="13"/>
      <c r="B251" s="232"/>
      <c r="C251" s="233"/>
      <c r="D251" s="234" t="s">
        <v>138</v>
      </c>
      <c r="E251" s="235" t="s">
        <v>1</v>
      </c>
      <c r="F251" s="236" t="s">
        <v>367</v>
      </c>
      <c r="G251" s="233"/>
      <c r="H251" s="237">
        <v>27.140000000000001</v>
      </c>
      <c r="I251" s="238"/>
      <c r="J251" s="233"/>
      <c r="K251" s="233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138</v>
      </c>
      <c r="AU251" s="243" t="s">
        <v>136</v>
      </c>
      <c r="AV251" s="13" t="s">
        <v>136</v>
      </c>
      <c r="AW251" s="13" t="s">
        <v>32</v>
      </c>
      <c r="AX251" s="13" t="s">
        <v>76</v>
      </c>
      <c r="AY251" s="243" t="s">
        <v>129</v>
      </c>
    </row>
    <row r="252" s="13" customFormat="1">
      <c r="A252" s="13"/>
      <c r="B252" s="232"/>
      <c r="C252" s="233"/>
      <c r="D252" s="234" t="s">
        <v>138</v>
      </c>
      <c r="E252" s="235" t="s">
        <v>1</v>
      </c>
      <c r="F252" s="236" t="s">
        <v>368</v>
      </c>
      <c r="G252" s="233"/>
      <c r="H252" s="237">
        <v>2.7999999999999998</v>
      </c>
      <c r="I252" s="238"/>
      <c r="J252" s="233"/>
      <c r="K252" s="233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138</v>
      </c>
      <c r="AU252" s="243" t="s">
        <v>136</v>
      </c>
      <c r="AV252" s="13" t="s">
        <v>136</v>
      </c>
      <c r="AW252" s="13" t="s">
        <v>32</v>
      </c>
      <c r="AX252" s="13" t="s">
        <v>76</v>
      </c>
      <c r="AY252" s="243" t="s">
        <v>129</v>
      </c>
    </row>
    <row r="253" s="13" customFormat="1">
      <c r="A253" s="13"/>
      <c r="B253" s="232"/>
      <c r="C253" s="233"/>
      <c r="D253" s="234" t="s">
        <v>138</v>
      </c>
      <c r="E253" s="235" t="s">
        <v>1</v>
      </c>
      <c r="F253" s="236" t="s">
        <v>369</v>
      </c>
      <c r="G253" s="233"/>
      <c r="H253" s="237">
        <v>5.5819999999999999</v>
      </c>
      <c r="I253" s="238"/>
      <c r="J253" s="233"/>
      <c r="K253" s="233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138</v>
      </c>
      <c r="AU253" s="243" t="s">
        <v>136</v>
      </c>
      <c r="AV253" s="13" t="s">
        <v>136</v>
      </c>
      <c r="AW253" s="13" t="s">
        <v>32</v>
      </c>
      <c r="AX253" s="13" t="s">
        <v>76</v>
      </c>
      <c r="AY253" s="243" t="s">
        <v>129</v>
      </c>
    </row>
    <row r="254" s="14" customFormat="1">
      <c r="A254" s="14"/>
      <c r="B254" s="244"/>
      <c r="C254" s="245"/>
      <c r="D254" s="234" t="s">
        <v>138</v>
      </c>
      <c r="E254" s="246" t="s">
        <v>1</v>
      </c>
      <c r="F254" s="247" t="s">
        <v>140</v>
      </c>
      <c r="G254" s="245"/>
      <c r="H254" s="248">
        <v>35.521999999999998</v>
      </c>
      <c r="I254" s="249"/>
      <c r="J254" s="245"/>
      <c r="K254" s="245"/>
      <c r="L254" s="250"/>
      <c r="M254" s="251"/>
      <c r="N254" s="252"/>
      <c r="O254" s="252"/>
      <c r="P254" s="252"/>
      <c r="Q254" s="252"/>
      <c r="R254" s="252"/>
      <c r="S254" s="252"/>
      <c r="T254" s="25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4" t="s">
        <v>138</v>
      </c>
      <c r="AU254" s="254" t="s">
        <v>136</v>
      </c>
      <c r="AV254" s="14" t="s">
        <v>135</v>
      </c>
      <c r="AW254" s="14" t="s">
        <v>32</v>
      </c>
      <c r="AX254" s="14" t="s">
        <v>84</v>
      </c>
      <c r="AY254" s="254" t="s">
        <v>129</v>
      </c>
    </row>
    <row r="255" s="2" customFormat="1" ht="16.5" customHeight="1">
      <c r="A255" s="37"/>
      <c r="B255" s="38"/>
      <c r="C255" s="255" t="s">
        <v>370</v>
      </c>
      <c r="D255" s="255" t="s">
        <v>256</v>
      </c>
      <c r="E255" s="256" t="s">
        <v>371</v>
      </c>
      <c r="F255" s="257" t="s">
        <v>372</v>
      </c>
      <c r="G255" s="258" t="s">
        <v>185</v>
      </c>
      <c r="H255" s="259">
        <v>35.927999999999997</v>
      </c>
      <c r="I255" s="260"/>
      <c r="J255" s="261">
        <f>ROUND(I255*H255,2)</f>
        <v>0</v>
      </c>
      <c r="K255" s="262"/>
      <c r="L255" s="263"/>
      <c r="M255" s="264" t="s">
        <v>1</v>
      </c>
      <c r="N255" s="265" t="s">
        <v>42</v>
      </c>
      <c r="O255" s="90"/>
      <c r="P255" s="228">
        <f>O255*H255</f>
        <v>0</v>
      </c>
      <c r="Q255" s="228">
        <v>0.01</v>
      </c>
      <c r="R255" s="228">
        <f>Q255*H255</f>
        <v>0.35927999999999999</v>
      </c>
      <c r="S255" s="228">
        <v>0</v>
      </c>
      <c r="T255" s="229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0" t="s">
        <v>260</v>
      </c>
      <c r="AT255" s="230" t="s">
        <v>256</v>
      </c>
      <c r="AU255" s="230" t="s">
        <v>136</v>
      </c>
      <c r="AY255" s="16" t="s">
        <v>129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6" t="s">
        <v>136</v>
      </c>
      <c r="BK255" s="231">
        <f>ROUND(I255*H255,2)</f>
        <v>0</v>
      </c>
      <c r="BL255" s="16" t="s">
        <v>210</v>
      </c>
      <c r="BM255" s="230" t="s">
        <v>373</v>
      </c>
    </row>
    <row r="256" s="13" customFormat="1">
      <c r="A256" s="13"/>
      <c r="B256" s="232"/>
      <c r="C256" s="233"/>
      <c r="D256" s="234" t="s">
        <v>138</v>
      </c>
      <c r="E256" s="235" t="s">
        <v>1</v>
      </c>
      <c r="F256" s="236" t="s">
        <v>367</v>
      </c>
      <c r="G256" s="233"/>
      <c r="H256" s="237">
        <v>27.140000000000001</v>
      </c>
      <c r="I256" s="238"/>
      <c r="J256" s="233"/>
      <c r="K256" s="233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138</v>
      </c>
      <c r="AU256" s="243" t="s">
        <v>136</v>
      </c>
      <c r="AV256" s="13" t="s">
        <v>136</v>
      </c>
      <c r="AW256" s="13" t="s">
        <v>32</v>
      </c>
      <c r="AX256" s="13" t="s">
        <v>76</v>
      </c>
      <c r="AY256" s="243" t="s">
        <v>129</v>
      </c>
    </row>
    <row r="257" s="13" customFormat="1">
      <c r="A257" s="13"/>
      <c r="B257" s="232"/>
      <c r="C257" s="233"/>
      <c r="D257" s="234" t="s">
        <v>138</v>
      </c>
      <c r="E257" s="235" t="s">
        <v>1</v>
      </c>
      <c r="F257" s="236" t="s">
        <v>368</v>
      </c>
      <c r="G257" s="233"/>
      <c r="H257" s="237">
        <v>2.7999999999999998</v>
      </c>
      <c r="I257" s="238"/>
      <c r="J257" s="233"/>
      <c r="K257" s="233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138</v>
      </c>
      <c r="AU257" s="243" t="s">
        <v>136</v>
      </c>
      <c r="AV257" s="13" t="s">
        <v>136</v>
      </c>
      <c r="AW257" s="13" t="s">
        <v>32</v>
      </c>
      <c r="AX257" s="13" t="s">
        <v>76</v>
      </c>
      <c r="AY257" s="243" t="s">
        <v>129</v>
      </c>
    </row>
    <row r="258" s="14" customFormat="1">
      <c r="A258" s="14"/>
      <c r="B258" s="244"/>
      <c r="C258" s="245"/>
      <c r="D258" s="234" t="s">
        <v>138</v>
      </c>
      <c r="E258" s="246" t="s">
        <v>1</v>
      </c>
      <c r="F258" s="247" t="s">
        <v>140</v>
      </c>
      <c r="G258" s="245"/>
      <c r="H258" s="248">
        <v>29.940000000000001</v>
      </c>
      <c r="I258" s="249"/>
      <c r="J258" s="245"/>
      <c r="K258" s="245"/>
      <c r="L258" s="250"/>
      <c r="M258" s="251"/>
      <c r="N258" s="252"/>
      <c r="O258" s="252"/>
      <c r="P258" s="252"/>
      <c r="Q258" s="252"/>
      <c r="R258" s="252"/>
      <c r="S258" s="252"/>
      <c r="T258" s="253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4" t="s">
        <v>138</v>
      </c>
      <c r="AU258" s="254" t="s">
        <v>136</v>
      </c>
      <c r="AV258" s="14" t="s">
        <v>135</v>
      </c>
      <c r="AW258" s="14" t="s">
        <v>32</v>
      </c>
      <c r="AX258" s="14" t="s">
        <v>84</v>
      </c>
      <c r="AY258" s="254" t="s">
        <v>129</v>
      </c>
    </row>
    <row r="259" s="13" customFormat="1">
      <c r="A259" s="13"/>
      <c r="B259" s="232"/>
      <c r="C259" s="233"/>
      <c r="D259" s="234" t="s">
        <v>138</v>
      </c>
      <c r="E259" s="233"/>
      <c r="F259" s="236" t="s">
        <v>374</v>
      </c>
      <c r="G259" s="233"/>
      <c r="H259" s="237">
        <v>35.927999999999997</v>
      </c>
      <c r="I259" s="238"/>
      <c r="J259" s="233"/>
      <c r="K259" s="233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138</v>
      </c>
      <c r="AU259" s="243" t="s">
        <v>136</v>
      </c>
      <c r="AV259" s="13" t="s">
        <v>136</v>
      </c>
      <c r="AW259" s="13" t="s">
        <v>4</v>
      </c>
      <c r="AX259" s="13" t="s">
        <v>84</v>
      </c>
      <c r="AY259" s="243" t="s">
        <v>129</v>
      </c>
    </row>
    <row r="260" s="2" customFormat="1" ht="16.5" customHeight="1">
      <c r="A260" s="37"/>
      <c r="B260" s="38"/>
      <c r="C260" s="255" t="s">
        <v>375</v>
      </c>
      <c r="D260" s="255" t="s">
        <v>256</v>
      </c>
      <c r="E260" s="256" t="s">
        <v>376</v>
      </c>
      <c r="F260" s="257" t="s">
        <v>377</v>
      </c>
      <c r="G260" s="258" t="s">
        <v>185</v>
      </c>
      <c r="H260" s="259">
        <v>6.6980000000000004</v>
      </c>
      <c r="I260" s="260"/>
      <c r="J260" s="261">
        <f>ROUND(I260*H260,2)</f>
        <v>0</v>
      </c>
      <c r="K260" s="262"/>
      <c r="L260" s="263"/>
      <c r="M260" s="264" t="s">
        <v>1</v>
      </c>
      <c r="N260" s="265" t="s">
        <v>42</v>
      </c>
      <c r="O260" s="90"/>
      <c r="P260" s="228">
        <f>O260*H260</f>
        <v>0</v>
      </c>
      <c r="Q260" s="228">
        <v>0.00021000000000000001</v>
      </c>
      <c r="R260" s="228">
        <f>Q260*H260</f>
        <v>0.0014065800000000002</v>
      </c>
      <c r="S260" s="228">
        <v>0</v>
      </c>
      <c r="T260" s="229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0" t="s">
        <v>260</v>
      </c>
      <c r="AT260" s="230" t="s">
        <v>256</v>
      </c>
      <c r="AU260" s="230" t="s">
        <v>136</v>
      </c>
      <c r="AY260" s="16" t="s">
        <v>129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6" t="s">
        <v>136</v>
      </c>
      <c r="BK260" s="231">
        <f>ROUND(I260*H260,2)</f>
        <v>0</v>
      </c>
      <c r="BL260" s="16" t="s">
        <v>210</v>
      </c>
      <c r="BM260" s="230" t="s">
        <v>378</v>
      </c>
    </row>
    <row r="261" s="13" customFormat="1">
      <c r="A261" s="13"/>
      <c r="B261" s="232"/>
      <c r="C261" s="233"/>
      <c r="D261" s="234" t="s">
        <v>138</v>
      </c>
      <c r="E261" s="235" t="s">
        <v>1</v>
      </c>
      <c r="F261" s="236" t="s">
        <v>369</v>
      </c>
      <c r="G261" s="233"/>
      <c r="H261" s="237">
        <v>5.5819999999999999</v>
      </c>
      <c r="I261" s="238"/>
      <c r="J261" s="233"/>
      <c r="K261" s="233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138</v>
      </c>
      <c r="AU261" s="243" t="s">
        <v>136</v>
      </c>
      <c r="AV261" s="13" t="s">
        <v>136</v>
      </c>
      <c r="AW261" s="13" t="s">
        <v>32</v>
      </c>
      <c r="AX261" s="13" t="s">
        <v>84</v>
      </c>
      <c r="AY261" s="243" t="s">
        <v>129</v>
      </c>
    </row>
    <row r="262" s="13" customFormat="1">
      <c r="A262" s="13"/>
      <c r="B262" s="232"/>
      <c r="C262" s="233"/>
      <c r="D262" s="234" t="s">
        <v>138</v>
      </c>
      <c r="E262" s="233"/>
      <c r="F262" s="236" t="s">
        <v>379</v>
      </c>
      <c r="G262" s="233"/>
      <c r="H262" s="237">
        <v>6.6980000000000004</v>
      </c>
      <c r="I262" s="238"/>
      <c r="J262" s="233"/>
      <c r="K262" s="233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138</v>
      </c>
      <c r="AU262" s="243" t="s">
        <v>136</v>
      </c>
      <c r="AV262" s="13" t="s">
        <v>136</v>
      </c>
      <c r="AW262" s="13" t="s">
        <v>4</v>
      </c>
      <c r="AX262" s="13" t="s">
        <v>84</v>
      </c>
      <c r="AY262" s="243" t="s">
        <v>129</v>
      </c>
    </row>
    <row r="263" s="2" customFormat="1" ht="16.5" customHeight="1">
      <c r="A263" s="37"/>
      <c r="B263" s="38"/>
      <c r="C263" s="218" t="s">
        <v>380</v>
      </c>
      <c r="D263" s="218" t="s">
        <v>131</v>
      </c>
      <c r="E263" s="219" t="s">
        <v>381</v>
      </c>
      <c r="F263" s="220" t="s">
        <v>382</v>
      </c>
      <c r="G263" s="221" t="s">
        <v>134</v>
      </c>
      <c r="H263" s="222">
        <v>12.294000000000001</v>
      </c>
      <c r="I263" s="223"/>
      <c r="J263" s="224">
        <f>ROUND(I263*H263,2)</f>
        <v>0</v>
      </c>
      <c r="K263" s="225"/>
      <c r="L263" s="43"/>
      <c r="M263" s="226" t="s">
        <v>1</v>
      </c>
      <c r="N263" s="227" t="s">
        <v>42</v>
      </c>
      <c r="O263" s="90"/>
      <c r="P263" s="228">
        <f>O263*H263</f>
        <v>0</v>
      </c>
      <c r="Q263" s="228">
        <v>0.00025999999999999998</v>
      </c>
      <c r="R263" s="228">
        <f>Q263*H263</f>
        <v>0.00319644</v>
      </c>
      <c r="S263" s="228">
        <v>0</v>
      </c>
      <c r="T263" s="229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0" t="s">
        <v>210</v>
      </c>
      <c r="AT263" s="230" t="s">
        <v>131</v>
      </c>
      <c r="AU263" s="230" t="s">
        <v>136</v>
      </c>
      <c r="AY263" s="16" t="s">
        <v>129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6" t="s">
        <v>136</v>
      </c>
      <c r="BK263" s="231">
        <f>ROUND(I263*H263,2)</f>
        <v>0</v>
      </c>
      <c r="BL263" s="16" t="s">
        <v>210</v>
      </c>
      <c r="BM263" s="230" t="s">
        <v>383</v>
      </c>
    </row>
    <row r="264" s="13" customFormat="1">
      <c r="A264" s="13"/>
      <c r="B264" s="232"/>
      <c r="C264" s="233"/>
      <c r="D264" s="234" t="s">
        <v>138</v>
      </c>
      <c r="E264" s="235" t="s">
        <v>1</v>
      </c>
      <c r="F264" s="236" t="s">
        <v>249</v>
      </c>
      <c r="G264" s="233"/>
      <c r="H264" s="237">
        <v>12.294000000000001</v>
      </c>
      <c r="I264" s="238"/>
      <c r="J264" s="233"/>
      <c r="K264" s="233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138</v>
      </c>
      <c r="AU264" s="243" t="s">
        <v>136</v>
      </c>
      <c r="AV264" s="13" t="s">
        <v>136</v>
      </c>
      <c r="AW264" s="13" t="s">
        <v>32</v>
      </c>
      <c r="AX264" s="13" t="s">
        <v>84</v>
      </c>
      <c r="AY264" s="243" t="s">
        <v>129</v>
      </c>
    </row>
    <row r="265" s="2" customFormat="1" ht="24.15" customHeight="1">
      <c r="A265" s="37"/>
      <c r="B265" s="38"/>
      <c r="C265" s="218" t="s">
        <v>384</v>
      </c>
      <c r="D265" s="218" t="s">
        <v>131</v>
      </c>
      <c r="E265" s="219" t="s">
        <v>385</v>
      </c>
      <c r="F265" s="220" t="s">
        <v>386</v>
      </c>
      <c r="G265" s="221" t="s">
        <v>220</v>
      </c>
      <c r="H265" s="222">
        <v>1.157</v>
      </c>
      <c r="I265" s="223"/>
      <c r="J265" s="224">
        <f>ROUND(I265*H265,2)</f>
        <v>0</v>
      </c>
      <c r="K265" s="225"/>
      <c r="L265" s="43"/>
      <c r="M265" s="226" t="s">
        <v>1</v>
      </c>
      <c r="N265" s="227" t="s">
        <v>42</v>
      </c>
      <c r="O265" s="90"/>
      <c r="P265" s="228">
        <f>O265*H265</f>
        <v>0</v>
      </c>
      <c r="Q265" s="228">
        <v>0</v>
      </c>
      <c r="R265" s="228">
        <f>Q265*H265</f>
        <v>0</v>
      </c>
      <c r="S265" s="228">
        <v>0</v>
      </c>
      <c r="T265" s="229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30" t="s">
        <v>210</v>
      </c>
      <c r="AT265" s="230" t="s">
        <v>131</v>
      </c>
      <c r="AU265" s="230" t="s">
        <v>136</v>
      </c>
      <c r="AY265" s="16" t="s">
        <v>129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6" t="s">
        <v>136</v>
      </c>
      <c r="BK265" s="231">
        <f>ROUND(I265*H265,2)</f>
        <v>0</v>
      </c>
      <c r="BL265" s="16" t="s">
        <v>210</v>
      </c>
      <c r="BM265" s="230" t="s">
        <v>387</v>
      </c>
    </row>
    <row r="266" s="12" customFormat="1" ht="22.8" customHeight="1">
      <c r="A266" s="12"/>
      <c r="B266" s="202"/>
      <c r="C266" s="203"/>
      <c r="D266" s="204" t="s">
        <v>75</v>
      </c>
      <c r="E266" s="216" t="s">
        <v>388</v>
      </c>
      <c r="F266" s="216" t="s">
        <v>389</v>
      </c>
      <c r="G266" s="203"/>
      <c r="H266" s="203"/>
      <c r="I266" s="206"/>
      <c r="J266" s="217">
        <f>BK266</f>
        <v>0</v>
      </c>
      <c r="K266" s="203"/>
      <c r="L266" s="208"/>
      <c r="M266" s="209"/>
      <c r="N266" s="210"/>
      <c r="O266" s="210"/>
      <c r="P266" s="211">
        <f>SUM(P267:P272)</f>
        <v>0</v>
      </c>
      <c r="Q266" s="210"/>
      <c r="R266" s="211">
        <f>SUM(R267:R272)</f>
        <v>0.00084155999999999999</v>
      </c>
      <c r="S266" s="210"/>
      <c r="T266" s="212">
        <f>SUM(T267:T272)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3" t="s">
        <v>136</v>
      </c>
      <c r="AT266" s="214" t="s">
        <v>75</v>
      </c>
      <c r="AU266" s="214" t="s">
        <v>84</v>
      </c>
      <c r="AY266" s="213" t="s">
        <v>129</v>
      </c>
      <c r="BK266" s="215">
        <f>SUM(BK267:BK272)</f>
        <v>0</v>
      </c>
    </row>
    <row r="267" s="2" customFormat="1" ht="37.8" customHeight="1">
      <c r="A267" s="37"/>
      <c r="B267" s="38"/>
      <c r="C267" s="218" t="s">
        <v>390</v>
      </c>
      <c r="D267" s="218" t="s">
        <v>131</v>
      </c>
      <c r="E267" s="219" t="s">
        <v>391</v>
      </c>
      <c r="F267" s="220" t="s">
        <v>392</v>
      </c>
      <c r="G267" s="221" t="s">
        <v>185</v>
      </c>
      <c r="H267" s="222">
        <v>2.75</v>
      </c>
      <c r="I267" s="223"/>
      <c r="J267" s="224">
        <f>ROUND(I267*H267,2)</f>
        <v>0</v>
      </c>
      <c r="K267" s="225"/>
      <c r="L267" s="43"/>
      <c r="M267" s="226" t="s">
        <v>1</v>
      </c>
      <c r="N267" s="227" t="s">
        <v>42</v>
      </c>
      <c r="O267" s="90"/>
      <c r="P267" s="228">
        <f>O267*H267</f>
        <v>0</v>
      </c>
      <c r="Q267" s="228">
        <v>0.00018000000000000001</v>
      </c>
      <c r="R267" s="228">
        <f>Q267*H267</f>
        <v>0.000495</v>
      </c>
      <c r="S267" s="228">
        <v>0</v>
      </c>
      <c r="T267" s="229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30" t="s">
        <v>210</v>
      </c>
      <c r="AT267" s="230" t="s">
        <v>131</v>
      </c>
      <c r="AU267" s="230" t="s">
        <v>136</v>
      </c>
      <c r="AY267" s="16" t="s">
        <v>129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6" t="s">
        <v>136</v>
      </c>
      <c r="BK267" s="231">
        <f>ROUND(I267*H267,2)</f>
        <v>0</v>
      </c>
      <c r="BL267" s="16" t="s">
        <v>210</v>
      </c>
      <c r="BM267" s="230" t="s">
        <v>393</v>
      </c>
    </row>
    <row r="268" s="13" customFormat="1">
      <c r="A268" s="13"/>
      <c r="B268" s="232"/>
      <c r="C268" s="233"/>
      <c r="D268" s="234" t="s">
        <v>138</v>
      </c>
      <c r="E268" s="235" t="s">
        <v>1</v>
      </c>
      <c r="F268" s="236" t="s">
        <v>394</v>
      </c>
      <c r="G268" s="233"/>
      <c r="H268" s="237">
        <v>2.75</v>
      </c>
      <c r="I268" s="238"/>
      <c r="J268" s="233"/>
      <c r="K268" s="233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138</v>
      </c>
      <c r="AU268" s="243" t="s">
        <v>136</v>
      </c>
      <c r="AV268" s="13" t="s">
        <v>136</v>
      </c>
      <c r="AW268" s="13" t="s">
        <v>32</v>
      </c>
      <c r="AX268" s="13" t="s">
        <v>84</v>
      </c>
      <c r="AY268" s="243" t="s">
        <v>129</v>
      </c>
    </row>
    <row r="269" s="2" customFormat="1" ht="16.5" customHeight="1">
      <c r="A269" s="37"/>
      <c r="B269" s="38"/>
      <c r="C269" s="255" t="s">
        <v>395</v>
      </c>
      <c r="D269" s="255" t="s">
        <v>256</v>
      </c>
      <c r="E269" s="256" t="s">
        <v>396</v>
      </c>
      <c r="F269" s="257" t="s">
        <v>397</v>
      </c>
      <c r="G269" s="258" t="s">
        <v>185</v>
      </c>
      <c r="H269" s="259">
        <v>2.8879999999999999</v>
      </c>
      <c r="I269" s="260"/>
      <c r="J269" s="261">
        <f>ROUND(I269*H269,2)</f>
        <v>0</v>
      </c>
      <c r="K269" s="262"/>
      <c r="L269" s="263"/>
      <c r="M269" s="264" t="s">
        <v>1</v>
      </c>
      <c r="N269" s="265" t="s">
        <v>42</v>
      </c>
      <c r="O269" s="90"/>
      <c r="P269" s="228">
        <f>O269*H269</f>
        <v>0</v>
      </c>
      <c r="Q269" s="228">
        <v>0.00012</v>
      </c>
      <c r="R269" s="228">
        <f>Q269*H269</f>
        <v>0.00034655999999999999</v>
      </c>
      <c r="S269" s="228">
        <v>0</v>
      </c>
      <c r="T269" s="229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30" t="s">
        <v>260</v>
      </c>
      <c r="AT269" s="230" t="s">
        <v>256</v>
      </c>
      <c r="AU269" s="230" t="s">
        <v>136</v>
      </c>
      <c r="AY269" s="16" t="s">
        <v>129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6" t="s">
        <v>136</v>
      </c>
      <c r="BK269" s="231">
        <f>ROUND(I269*H269,2)</f>
        <v>0</v>
      </c>
      <c r="BL269" s="16" t="s">
        <v>210</v>
      </c>
      <c r="BM269" s="230" t="s">
        <v>398</v>
      </c>
    </row>
    <row r="270" s="13" customFormat="1">
      <c r="A270" s="13"/>
      <c r="B270" s="232"/>
      <c r="C270" s="233"/>
      <c r="D270" s="234" t="s">
        <v>138</v>
      </c>
      <c r="E270" s="235" t="s">
        <v>1</v>
      </c>
      <c r="F270" s="236" t="s">
        <v>340</v>
      </c>
      <c r="G270" s="233"/>
      <c r="H270" s="237">
        <v>2.75</v>
      </c>
      <c r="I270" s="238"/>
      <c r="J270" s="233"/>
      <c r="K270" s="233"/>
      <c r="L270" s="239"/>
      <c r="M270" s="240"/>
      <c r="N270" s="241"/>
      <c r="O270" s="241"/>
      <c r="P270" s="241"/>
      <c r="Q270" s="241"/>
      <c r="R270" s="241"/>
      <c r="S270" s="241"/>
      <c r="T270" s="2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138</v>
      </c>
      <c r="AU270" s="243" t="s">
        <v>136</v>
      </c>
      <c r="AV270" s="13" t="s">
        <v>136</v>
      </c>
      <c r="AW270" s="13" t="s">
        <v>32</v>
      </c>
      <c r="AX270" s="13" t="s">
        <v>84</v>
      </c>
      <c r="AY270" s="243" t="s">
        <v>129</v>
      </c>
    </row>
    <row r="271" s="13" customFormat="1">
      <c r="A271" s="13"/>
      <c r="B271" s="232"/>
      <c r="C271" s="233"/>
      <c r="D271" s="234" t="s">
        <v>138</v>
      </c>
      <c r="E271" s="233"/>
      <c r="F271" s="236" t="s">
        <v>399</v>
      </c>
      <c r="G271" s="233"/>
      <c r="H271" s="237">
        <v>2.8879999999999999</v>
      </c>
      <c r="I271" s="238"/>
      <c r="J271" s="233"/>
      <c r="K271" s="233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138</v>
      </c>
      <c r="AU271" s="243" t="s">
        <v>136</v>
      </c>
      <c r="AV271" s="13" t="s">
        <v>136</v>
      </c>
      <c r="AW271" s="13" t="s">
        <v>4</v>
      </c>
      <c r="AX271" s="13" t="s">
        <v>84</v>
      </c>
      <c r="AY271" s="243" t="s">
        <v>129</v>
      </c>
    </row>
    <row r="272" s="2" customFormat="1" ht="24.15" customHeight="1">
      <c r="A272" s="37"/>
      <c r="B272" s="38"/>
      <c r="C272" s="218" t="s">
        <v>400</v>
      </c>
      <c r="D272" s="218" t="s">
        <v>131</v>
      </c>
      <c r="E272" s="219" t="s">
        <v>401</v>
      </c>
      <c r="F272" s="220" t="s">
        <v>402</v>
      </c>
      <c r="G272" s="221" t="s">
        <v>220</v>
      </c>
      <c r="H272" s="222">
        <v>0.001</v>
      </c>
      <c r="I272" s="223"/>
      <c r="J272" s="224">
        <f>ROUND(I272*H272,2)</f>
        <v>0</v>
      </c>
      <c r="K272" s="225"/>
      <c r="L272" s="43"/>
      <c r="M272" s="226" t="s">
        <v>1</v>
      </c>
      <c r="N272" s="227" t="s">
        <v>42</v>
      </c>
      <c r="O272" s="90"/>
      <c r="P272" s="228">
        <f>O272*H272</f>
        <v>0</v>
      </c>
      <c r="Q272" s="228">
        <v>0</v>
      </c>
      <c r="R272" s="228">
        <f>Q272*H272</f>
        <v>0</v>
      </c>
      <c r="S272" s="228">
        <v>0</v>
      </c>
      <c r="T272" s="229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30" t="s">
        <v>210</v>
      </c>
      <c r="AT272" s="230" t="s">
        <v>131</v>
      </c>
      <c r="AU272" s="230" t="s">
        <v>136</v>
      </c>
      <c r="AY272" s="16" t="s">
        <v>129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6" t="s">
        <v>136</v>
      </c>
      <c r="BK272" s="231">
        <f>ROUND(I272*H272,2)</f>
        <v>0</v>
      </c>
      <c r="BL272" s="16" t="s">
        <v>210</v>
      </c>
      <c r="BM272" s="230" t="s">
        <v>403</v>
      </c>
    </row>
    <row r="273" s="12" customFormat="1" ht="25.92" customHeight="1">
      <c r="A273" s="12"/>
      <c r="B273" s="202"/>
      <c r="C273" s="203"/>
      <c r="D273" s="204" t="s">
        <v>75</v>
      </c>
      <c r="E273" s="205" t="s">
        <v>404</v>
      </c>
      <c r="F273" s="205" t="s">
        <v>405</v>
      </c>
      <c r="G273" s="203"/>
      <c r="H273" s="203"/>
      <c r="I273" s="206"/>
      <c r="J273" s="207">
        <f>BK273</f>
        <v>0</v>
      </c>
      <c r="K273" s="203"/>
      <c r="L273" s="208"/>
      <c r="M273" s="209"/>
      <c r="N273" s="210"/>
      <c r="O273" s="210"/>
      <c r="P273" s="211">
        <f>SUM(P274:P280)</f>
        <v>0</v>
      </c>
      <c r="Q273" s="210"/>
      <c r="R273" s="211">
        <f>SUM(R274:R280)</f>
        <v>0.065050300000000005</v>
      </c>
      <c r="S273" s="210"/>
      <c r="T273" s="212">
        <f>SUM(T274:T280)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13" t="s">
        <v>135</v>
      </c>
      <c r="AT273" s="214" t="s">
        <v>75</v>
      </c>
      <c r="AU273" s="214" t="s">
        <v>76</v>
      </c>
      <c r="AY273" s="213" t="s">
        <v>129</v>
      </c>
      <c r="BK273" s="215">
        <f>SUM(BK274:BK280)</f>
        <v>0</v>
      </c>
    </row>
    <row r="274" s="2" customFormat="1" ht="24.15" customHeight="1">
      <c r="A274" s="37"/>
      <c r="B274" s="38"/>
      <c r="C274" s="218" t="s">
        <v>406</v>
      </c>
      <c r="D274" s="218" t="s">
        <v>131</v>
      </c>
      <c r="E274" s="219" t="s">
        <v>407</v>
      </c>
      <c r="F274" s="220" t="s">
        <v>408</v>
      </c>
      <c r="G274" s="221" t="s">
        <v>134</v>
      </c>
      <c r="H274" s="222">
        <v>1.085</v>
      </c>
      <c r="I274" s="223"/>
      <c r="J274" s="224">
        <f>ROUND(I274*H274,2)</f>
        <v>0</v>
      </c>
      <c r="K274" s="225"/>
      <c r="L274" s="43"/>
      <c r="M274" s="226" t="s">
        <v>1</v>
      </c>
      <c r="N274" s="227" t="s">
        <v>42</v>
      </c>
      <c r="O274" s="90"/>
      <c r="P274" s="228">
        <f>O274*H274</f>
        <v>0</v>
      </c>
      <c r="Q274" s="228">
        <v>0.015180000000000001</v>
      </c>
      <c r="R274" s="228">
        <f>Q274*H274</f>
        <v>0.0164703</v>
      </c>
      <c r="S274" s="228">
        <v>0</v>
      </c>
      <c r="T274" s="229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30" t="s">
        <v>409</v>
      </c>
      <c r="AT274" s="230" t="s">
        <v>131</v>
      </c>
      <c r="AU274" s="230" t="s">
        <v>84</v>
      </c>
      <c r="AY274" s="16" t="s">
        <v>129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6" t="s">
        <v>136</v>
      </c>
      <c r="BK274" s="231">
        <f>ROUND(I274*H274,2)</f>
        <v>0</v>
      </c>
      <c r="BL274" s="16" t="s">
        <v>409</v>
      </c>
      <c r="BM274" s="230" t="s">
        <v>410</v>
      </c>
    </row>
    <row r="275" s="13" customFormat="1">
      <c r="A275" s="13"/>
      <c r="B275" s="232"/>
      <c r="C275" s="233"/>
      <c r="D275" s="234" t="s">
        <v>138</v>
      </c>
      <c r="E275" s="235" t="s">
        <v>1</v>
      </c>
      <c r="F275" s="236" t="s">
        <v>411</v>
      </c>
      <c r="G275" s="233"/>
      <c r="H275" s="237">
        <v>1.085</v>
      </c>
      <c r="I275" s="238"/>
      <c r="J275" s="233"/>
      <c r="K275" s="233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138</v>
      </c>
      <c r="AU275" s="243" t="s">
        <v>84</v>
      </c>
      <c r="AV275" s="13" t="s">
        <v>136</v>
      </c>
      <c r="AW275" s="13" t="s">
        <v>32</v>
      </c>
      <c r="AX275" s="13" t="s">
        <v>76</v>
      </c>
      <c r="AY275" s="243" t="s">
        <v>129</v>
      </c>
    </row>
    <row r="276" s="14" customFormat="1">
      <c r="A276" s="14"/>
      <c r="B276" s="244"/>
      <c r="C276" s="245"/>
      <c r="D276" s="234" t="s">
        <v>138</v>
      </c>
      <c r="E276" s="246" t="s">
        <v>1</v>
      </c>
      <c r="F276" s="247" t="s">
        <v>140</v>
      </c>
      <c r="G276" s="245"/>
      <c r="H276" s="248">
        <v>1.085</v>
      </c>
      <c r="I276" s="249"/>
      <c r="J276" s="245"/>
      <c r="K276" s="245"/>
      <c r="L276" s="250"/>
      <c r="M276" s="251"/>
      <c r="N276" s="252"/>
      <c r="O276" s="252"/>
      <c r="P276" s="252"/>
      <c r="Q276" s="252"/>
      <c r="R276" s="252"/>
      <c r="S276" s="252"/>
      <c r="T276" s="25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4" t="s">
        <v>138</v>
      </c>
      <c r="AU276" s="254" t="s">
        <v>84</v>
      </c>
      <c r="AV276" s="14" t="s">
        <v>135</v>
      </c>
      <c r="AW276" s="14" t="s">
        <v>32</v>
      </c>
      <c r="AX276" s="14" t="s">
        <v>84</v>
      </c>
      <c r="AY276" s="254" t="s">
        <v>129</v>
      </c>
    </row>
    <row r="277" s="2" customFormat="1" ht="16.5" customHeight="1">
      <c r="A277" s="37"/>
      <c r="B277" s="38"/>
      <c r="C277" s="218" t="s">
        <v>412</v>
      </c>
      <c r="D277" s="218" t="s">
        <v>131</v>
      </c>
      <c r="E277" s="219" t="s">
        <v>413</v>
      </c>
      <c r="F277" s="220" t="s">
        <v>414</v>
      </c>
      <c r="G277" s="221" t="s">
        <v>134</v>
      </c>
      <c r="H277" s="222">
        <v>1.085</v>
      </c>
      <c r="I277" s="223"/>
      <c r="J277" s="224">
        <f>ROUND(I277*H277,2)</f>
        <v>0</v>
      </c>
      <c r="K277" s="225"/>
      <c r="L277" s="43"/>
      <c r="M277" s="226" t="s">
        <v>1</v>
      </c>
      <c r="N277" s="227" t="s">
        <v>42</v>
      </c>
      <c r="O277" s="90"/>
      <c r="P277" s="228">
        <f>O277*H277</f>
        <v>0</v>
      </c>
      <c r="Q277" s="228">
        <v>0</v>
      </c>
      <c r="R277" s="228">
        <f>Q277*H277</f>
        <v>0</v>
      </c>
      <c r="S277" s="228">
        <v>0</v>
      </c>
      <c r="T277" s="229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30" t="s">
        <v>135</v>
      </c>
      <c r="AT277" s="230" t="s">
        <v>131</v>
      </c>
      <c r="AU277" s="230" t="s">
        <v>84</v>
      </c>
      <c r="AY277" s="16" t="s">
        <v>129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6" t="s">
        <v>136</v>
      </c>
      <c r="BK277" s="231">
        <f>ROUND(I277*H277,2)</f>
        <v>0</v>
      </c>
      <c r="BL277" s="16" t="s">
        <v>135</v>
      </c>
      <c r="BM277" s="230" t="s">
        <v>415</v>
      </c>
    </row>
    <row r="278" s="13" customFormat="1">
      <c r="A278" s="13"/>
      <c r="B278" s="232"/>
      <c r="C278" s="233"/>
      <c r="D278" s="234" t="s">
        <v>138</v>
      </c>
      <c r="E278" s="235" t="s">
        <v>1</v>
      </c>
      <c r="F278" s="236" t="s">
        <v>416</v>
      </c>
      <c r="G278" s="233"/>
      <c r="H278" s="237">
        <v>1.085</v>
      </c>
      <c r="I278" s="238"/>
      <c r="J278" s="233"/>
      <c r="K278" s="233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138</v>
      </c>
      <c r="AU278" s="243" t="s">
        <v>84</v>
      </c>
      <c r="AV278" s="13" t="s">
        <v>136</v>
      </c>
      <c r="AW278" s="13" t="s">
        <v>32</v>
      </c>
      <c r="AX278" s="13" t="s">
        <v>84</v>
      </c>
      <c r="AY278" s="243" t="s">
        <v>129</v>
      </c>
    </row>
    <row r="279" s="2" customFormat="1" ht="24.15" customHeight="1">
      <c r="A279" s="37"/>
      <c r="B279" s="38"/>
      <c r="C279" s="255" t="s">
        <v>417</v>
      </c>
      <c r="D279" s="255" t="s">
        <v>256</v>
      </c>
      <c r="E279" s="256" t="s">
        <v>418</v>
      </c>
      <c r="F279" s="257" t="s">
        <v>419</v>
      </c>
      <c r="G279" s="258" t="s">
        <v>143</v>
      </c>
      <c r="H279" s="259">
        <v>0.02</v>
      </c>
      <c r="I279" s="260"/>
      <c r="J279" s="261">
        <f>ROUND(I279*H279,2)</f>
        <v>0</v>
      </c>
      <c r="K279" s="262"/>
      <c r="L279" s="263"/>
      <c r="M279" s="264" t="s">
        <v>1</v>
      </c>
      <c r="N279" s="265" t="s">
        <v>42</v>
      </c>
      <c r="O279" s="90"/>
      <c r="P279" s="228">
        <f>O279*H279</f>
        <v>0</v>
      </c>
      <c r="Q279" s="228">
        <v>2.4289999999999998</v>
      </c>
      <c r="R279" s="228">
        <f>Q279*H279</f>
        <v>0.048579999999999998</v>
      </c>
      <c r="S279" s="228">
        <v>0</v>
      </c>
      <c r="T279" s="229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30" t="s">
        <v>409</v>
      </c>
      <c r="AT279" s="230" t="s">
        <v>256</v>
      </c>
      <c r="AU279" s="230" t="s">
        <v>84</v>
      </c>
      <c r="AY279" s="16" t="s">
        <v>129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6" t="s">
        <v>136</v>
      </c>
      <c r="BK279" s="231">
        <f>ROUND(I279*H279,2)</f>
        <v>0</v>
      </c>
      <c r="BL279" s="16" t="s">
        <v>409</v>
      </c>
      <c r="BM279" s="230" t="s">
        <v>420</v>
      </c>
    </row>
    <row r="280" s="2" customFormat="1" ht="37.8" customHeight="1">
      <c r="A280" s="37"/>
      <c r="B280" s="38"/>
      <c r="C280" s="218" t="s">
        <v>421</v>
      </c>
      <c r="D280" s="218" t="s">
        <v>131</v>
      </c>
      <c r="E280" s="219" t="s">
        <v>422</v>
      </c>
      <c r="F280" s="220" t="s">
        <v>423</v>
      </c>
      <c r="G280" s="221" t="s">
        <v>424</v>
      </c>
      <c r="H280" s="222">
        <v>8</v>
      </c>
      <c r="I280" s="223"/>
      <c r="J280" s="224">
        <f>ROUND(I280*H280,2)</f>
        <v>0</v>
      </c>
      <c r="K280" s="225"/>
      <c r="L280" s="43"/>
      <c r="M280" s="226" t="s">
        <v>1</v>
      </c>
      <c r="N280" s="227" t="s">
        <v>42</v>
      </c>
      <c r="O280" s="90"/>
      <c r="P280" s="228">
        <f>O280*H280</f>
        <v>0</v>
      </c>
      <c r="Q280" s="228">
        <v>0</v>
      </c>
      <c r="R280" s="228">
        <f>Q280*H280</f>
        <v>0</v>
      </c>
      <c r="S280" s="228">
        <v>0</v>
      </c>
      <c r="T280" s="229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30" t="s">
        <v>409</v>
      </c>
      <c r="AT280" s="230" t="s">
        <v>131</v>
      </c>
      <c r="AU280" s="230" t="s">
        <v>84</v>
      </c>
      <c r="AY280" s="16" t="s">
        <v>129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6" t="s">
        <v>136</v>
      </c>
      <c r="BK280" s="231">
        <f>ROUND(I280*H280,2)</f>
        <v>0</v>
      </c>
      <c r="BL280" s="16" t="s">
        <v>409</v>
      </c>
      <c r="BM280" s="230" t="s">
        <v>425</v>
      </c>
    </row>
    <row r="281" s="12" customFormat="1" ht="25.92" customHeight="1">
      <c r="A281" s="12"/>
      <c r="B281" s="202"/>
      <c r="C281" s="203"/>
      <c r="D281" s="204" t="s">
        <v>75</v>
      </c>
      <c r="E281" s="205" t="s">
        <v>426</v>
      </c>
      <c r="F281" s="205" t="s">
        <v>427</v>
      </c>
      <c r="G281" s="203"/>
      <c r="H281" s="203"/>
      <c r="I281" s="206"/>
      <c r="J281" s="207">
        <f>BK281</f>
        <v>0</v>
      </c>
      <c r="K281" s="203"/>
      <c r="L281" s="208"/>
      <c r="M281" s="209"/>
      <c r="N281" s="210"/>
      <c r="O281" s="210"/>
      <c r="P281" s="211">
        <f>P282+P285</f>
        <v>0</v>
      </c>
      <c r="Q281" s="210"/>
      <c r="R281" s="211">
        <f>R282+R285</f>
        <v>0</v>
      </c>
      <c r="S281" s="210"/>
      <c r="T281" s="212">
        <f>T282+T285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13" t="s">
        <v>155</v>
      </c>
      <c r="AT281" s="214" t="s">
        <v>75</v>
      </c>
      <c r="AU281" s="214" t="s">
        <v>76</v>
      </c>
      <c r="AY281" s="213" t="s">
        <v>129</v>
      </c>
      <c r="BK281" s="215">
        <f>BK282+BK285</f>
        <v>0</v>
      </c>
    </row>
    <row r="282" s="12" customFormat="1" ht="22.8" customHeight="1">
      <c r="A282" s="12"/>
      <c r="B282" s="202"/>
      <c r="C282" s="203"/>
      <c r="D282" s="204" t="s">
        <v>75</v>
      </c>
      <c r="E282" s="216" t="s">
        <v>428</v>
      </c>
      <c r="F282" s="216" t="s">
        <v>429</v>
      </c>
      <c r="G282" s="203"/>
      <c r="H282" s="203"/>
      <c r="I282" s="206"/>
      <c r="J282" s="217">
        <f>BK282</f>
        <v>0</v>
      </c>
      <c r="K282" s="203"/>
      <c r="L282" s="208"/>
      <c r="M282" s="209"/>
      <c r="N282" s="210"/>
      <c r="O282" s="210"/>
      <c r="P282" s="211">
        <f>SUM(P283:P284)</f>
        <v>0</v>
      </c>
      <c r="Q282" s="210"/>
      <c r="R282" s="211">
        <f>SUM(R283:R284)</f>
        <v>0</v>
      </c>
      <c r="S282" s="210"/>
      <c r="T282" s="212">
        <f>SUM(T283:T284)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13" t="s">
        <v>155</v>
      </c>
      <c r="AT282" s="214" t="s">
        <v>75</v>
      </c>
      <c r="AU282" s="214" t="s">
        <v>84</v>
      </c>
      <c r="AY282" s="213" t="s">
        <v>129</v>
      </c>
      <c r="BK282" s="215">
        <f>SUM(BK283:BK284)</f>
        <v>0</v>
      </c>
    </row>
    <row r="283" s="2" customFormat="1" ht="16.5" customHeight="1">
      <c r="A283" s="37"/>
      <c r="B283" s="38"/>
      <c r="C283" s="218" t="s">
        <v>430</v>
      </c>
      <c r="D283" s="218" t="s">
        <v>131</v>
      </c>
      <c r="E283" s="219" t="s">
        <v>431</v>
      </c>
      <c r="F283" s="220" t="s">
        <v>432</v>
      </c>
      <c r="G283" s="221" t="s">
        <v>433</v>
      </c>
      <c r="H283" s="266"/>
      <c r="I283" s="223"/>
      <c r="J283" s="224">
        <f>ROUND(I283*H283,2)</f>
        <v>0</v>
      </c>
      <c r="K283" s="225"/>
      <c r="L283" s="43"/>
      <c r="M283" s="226" t="s">
        <v>1</v>
      </c>
      <c r="N283" s="227" t="s">
        <v>42</v>
      </c>
      <c r="O283" s="90"/>
      <c r="P283" s="228">
        <f>O283*H283</f>
        <v>0</v>
      </c>
      <c r="Q283" s="228">
        <v>0</v>
      </c>
      <c r="R283" s="228">
        <f>Q283*H283</f>
        <v>0</v>
      </c>
      <c r="S283" s="228">
        <v>0</v>
      </c>
      <c r="T283" s="229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30" t="s">
        <v>434</v>
      </c>
      <c r="AT283" s="230" t="s">
        <v>131</v>
      </c>
      <c r="AU283" s="230" t="s">
        <v>136</v>
      </c>
      <c r="AY283" s="16" t="s">
        <v>129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6" t="s">
        <v>136</v>
      </c>
      <c r="BK283" s="231">
        <f>ROUND(I283*H283,2)</f>
        <v>0</v>
      </c>
      <c r="BL283" s="16" t="s">
        <v>434</v>
      </c>
      <c r="BM283" s="230" t="s">
        <v>435</v>
      </c>
    </row>
    <row r="284" s="2" customFormat="1" ht="16.5" customHeight="1">
      <c r="A284" s="37"/>
      <c r="B284" s="38"/>
      <c r="C284" s="218" t="s">
        <v>436</v>
      </c>
      <c r="D284" s="218" t="s">
        <v>131</v>
      </c>
      <c r="E284" s="219" t="s">
        <v>437</v>
      </c>
      <c r="F284" s="220" t="s">
        <v>438</v>
      </c>
      <c r="G284" s="221" t="s">
        <v>439</v>
      </c>
      <c r="H284" s="222">
        <v>1</v>
      </c>
      <c r="I284" s="223"/>
      <c r="J284" s="224">
        <f>ROUND(I284*H284,2)</f>
        <v>0</v>
      </c>
      <c r="K284" s="225"/>
      <c r="L284" s="43"/>
      <c r="M284" s="226" t="s">
        <v>1</v>
      </c>
      <c r="N284" s="227" t="s">
        <v>42</v>
      </c>
      <c r="O284" s="90"/>
      <c r="P284" s="228">
        <f>O284*H284</f>
        <v>0</v>
      </c>
      <c r="Q284" s="228">
        <v>0</v>
      </c>
      <c r="R284" s="228">
        <f>Q284*H284</f>
        <v>0</v>
      </c>
      <c r="S284" s="228">
        <v>0</v>
      </c>
      <c r="T284" s="229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30" t="s">
        <v>434</v>
      </c>
      <c r="AT284" s="230" t="s">
        <v>131</v>
      </c>
      <c r="AU284" s="230" t="s">
        <v>136</v>
      </c>
      <c r="AY284" s="16" t="s">
        <v>129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6" t="s">
        <v>136</v>
      </c>
      <c r="BK284" s="231">
        <f>ROUND(I284*H284,2)</f>
        <v>0</v>
      </c>
      <c r="BL284" s="16" t="s">
        <v>434</v>
      </c>
      <c r="BM284" s="230" t="s">
        <v>440</v>
      </c>
    </row>
    <row r="285" s="12" customFormat="1" ht="22.8" customHeight="1">
      <c r="A285" s="12"/>
      <c r="B285" s="202"/>
      <c r="C285" s="203"/>
      <c r="D285" s="204" t="s">
        <v>75</v>
      </c>
      <c r="E285" s="216" t="s">
        <v>441</v>
      </c>
      <c r="F285" s="216" t="s">
        <v>442</v>
      </c>
      <c r="G285" s="203"/>
      <c r="H285" s="203"/>
      <c r="I285" s="206"/>
      <c r="J285" s="217">
        <f>BK285</f>
        <v>0</v>
      </c>
      <c r="K285" s="203"/>
      <c r="L285" s="208"/>
      <c r="M285" s="209"/>
      <c r="N285" s="210"/>
      <c r="O285" s="210"/>
      <c r="P285" s="211">
        <f>P286</f>
        <v>0</v>
      </c>
      <c r="Q285" s="210"/>
      <c r="R285" s="211">
        <f>R286</f>
        <v>0</v>
      </c>
      <c r="S285" s="210"/>
      <c r="T285" s="212">
        <f>T286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13" t="s">
        <v>155</v>
      </c>
      <c r="AT285" s="214" t="s">
        <v>75</v>
      </c>
      <c r="AU285" s="214" t="s">
        <v>84</v>
      </c>
      <c r="AY285" s="213" t="s">
        <v>129</v>
      </c>
      <c r="BK285" s="215">
        <f>BK286</f>
        <v>0</v>
      </c>
    </row>
    <row r="286" s="2" customFormat="1" ht="16.5" customHeight="1">
      <c r="A286" s="37"/>
      <c r="B286" s="38"/>
      <c r="C286" s="218" t="s">
        <v>443</v>
      </c>
      <c r="D286" s="218" t="s">
        <v>131</v>
      </c>
      <c r="E286" s="219" t="s">
        <v>444</v>
      </c>
      <c r="F286" s="220" t="s">
        <v>445</v>
      </c>
      <c r="G286" s="221" t="s">
        <v>433</v>
      </c>
      <c r="H286" s="266"/>
      <c r="I286" s="223"/>
      <c r="J286" s="224">
        <f>ROUND(I286*H286,2)</f>
        <v>0</v>
      </c>
      <c r="K286" s="225"/>
      <c r="L286" s="43"/>
      <c r="M286" s="267" t="s">
        <v>1</v>
      </c>
      <c r="N286" s="268" t="s">
        <v>42</v>
      </c>
      <c r="O286" s="269"/>
      <c r="P286" s="270">
        <f>O286*H286</f>
        <v>0</v>
      </c>
      <c r="Q286" s="270">
        <v>0</v>
      </c>
      <c r="R286" s="270">
        <f>Q286*H286</f>
        <v>0</v>
      </c>
      <c r="S286" s="270">
        <v>0</v>
      </c>
      <c r="T286" s="271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30" t="s">
        <v>434</v>
      </c>
      <c r="AT286" s="230" t="s">
        <v>131</v>
      </c>
      <c r="AU286" s="230" t="s">
        <v>136</v>
      </c>
      <c r="AY286" s="16" t="s">
        <v>129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6" t="s">
        <v>136</v>
      </c>
      <c r="BK286" s="231">
        <f>ROUND(I286*H286,2)</f>
        <v>0</v>
      </c>
      <c r="BL286" s="16" t="s">
        <v>434</v>
      </c>
      <c r="BM286" s="230" t="s">
        <v>446</v>
      </c>
    </row>
    <row r="287" s="2" customFormat="1" ht="6.96" customHeight="1">
      <c r="A287" s="37"/>
      <c r="B287" s="65"/>
      <c r="C287" s="66"/>
      <c r="D287" s="66"/>
      <c r="E287" s="66"/>
      <c r="F287" s="66"/>
      <c r="G287" s="66"/>
      <c r="H287" s="66"/>
      <c r="I287" s="66"/>
      <c r="J287" s="66"/>
      <c r="K287" s="66"/>
      <c r="L287" s="43"/>
      <c r="M287" s="37"/>
      <c r="O287" s="37"/>
      <c r="P287" s="37"/>
      <c r="Q287" s="37"/>
      <c r="R287" s="37"/>
      <c r="S287" s="37"/>
      <c r="T287" s="37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</row>
  </sheetData>
  <sheetProtection sheet="1" autoFilter="0" formatColumns="0" formatRows="0" objects="1" scenarios="1" spinCount="100000" saltValue="4L4++9/qLviFoW4X9tv8rj77OGQM2R2dGRJGEPGeMSDleGCnGbYlrt6n9/uJGovwkUx5pLeZPKKtnNifi2517g==" hashValue="wzWhOKSzefIA7usS1G5YgpJBGXSngdH/UnAk169vH+94NOqvINpmmJbb1Jf4gqd4xj3l7n+pBs4g6+y+9Z6IuA==" algorithmName="SHA-512" password="CC35"/>
  <autoFilter ref="C132:K286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84</v>
      </c>
    </row>
    <row r="4" s="1" customFormat="1" ht="24.96" customHeight="1">
      <c r="B4" s="19"/>
      <c r="D4" s="137" t="s">
        <v>89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Oprava vnějších schodišť BD ul. Čelakovská 6 a 8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447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23. 4. 2025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34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ROUND(J133,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ROUND((SUM(BE133:BE286)),  2)</f>
        <v>0</v>
      </c>
      <c r="G33" s="37"/>
      <c r="H33" s="37"/>
      <c r="I33" s="154">
        <v>0.20999999999999999</v>
      </c>
      <c r="J33" s="153">
        <f>ROUND(((SUM(BE133:BE286))*I33),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ROUND((SUM(BF133:BF286)),  2)</f>
        <v>0</v>
      </c>
      <c r="G34" s="37"/>
      <c r="H34" s="37"/>
      <c r="I34" s="154">
        <v>0.12</v>
      </c>
      <c r="J34" s="153">
        <f>ROUND(((SUM(BF133:BF286))*I34),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ROUND((SUM(BG133:BG286)),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ROUND((SUM(BH133:BH286)),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ROUND((SUM(BI133:BI286)),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Oprava vnějších schodišť BD ul. Čelakovská 6 a 8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02 - Oprava vnějšího schodiště ul. Čelakovská 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Havířov</v>
      </c>
      <c r="G89" s="39"/>
      <c r="H89" s="39"/>
      <c r="I89" s="31" t="s">
        <v>22</v>
      </c>
      <c r="J89" s="78" t="str">
        <f>IF(J12="","",J12)</f>
        <v>23. 4. 2025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SBD Havířov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Barvík Svatopluk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93</v>
      </c>
      <c r="D94" s="175"/>
      <c r="E94" s="175"/>
      <c r="F94" s="175"/>
      <c r="G94" s="175"/>
      <c r="H94" s="175"/>
      <c r="I94" s="175"/>
      <c r="J94" s="176" t="s">
        <v>94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95</v>
      </c>
      <c r="D96" s="39"/>
      <c r="E96" s="39"/>
      <c r="F96" s="39"/>
      <c r="G96" s="39"/>
      <c r="H96" s="39"/>
      <c r="I96" s="39"/>
      <c r="J96" s="109">
        <f>J133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96</v>
      </c>
    </row>
    <row r="97" s="9" customFormat="1" ht="24.96" customHeight="1">
      <c r="A97" s="9"/>
      <c r="B97" s="178"/>
      <c r="C97" s="179"/>
      <c r="D97" s="180" t="s">
        <v>97</v>
      </c>
      <c r="E97" s="181"/>
      <c r="F97" s="181"/>
      <c r="G97" s="181"/>
      <c r="H97" s="181"/>
      <c r="I97" s="181"/>
      <c r="J97" s="182">
        <f>J134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98</v>
      </c>
      <c r="E98" s="187"/>
      <c r="F98" s="187"/>
      <c r="G98" s="187"/>
      <c r="H98" s="187"/>
      <c r="I98" s="187"/>
      <c r="J98" s="188">
        <f>J135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99</v>
      </c>
      <c r="E99" s="187"/>
      <c r="F99" s="187"/>
      <c r="G99" s="187"/>
      <c r="H99" s="187"/>
      <c r="I99" s="187"/>
      <c r="J99" s="188">
        <f>J150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100</v>
      </c>
      <c r="E100" s="187"/>
      <c r="F100" s="187"/>
      <c r="G100" s="187"/>
      <c r="H100" s="187"/>
      <c r="I100" s="187"/>
      <c r="J100" s="188">
        <f>J156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101</v>
      </c>
      <c r="E101" s="187"/>
      <c r="F101" s="187"/>
      <c r="G101" s="187"/>
      <c r="H101" s="187"/>
      <c r="I101" s="187"/>
      <c r="J101" s="188">
        <f>J161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102</v>
      </c>
      <c r="E102" s="187"/>
      <c r="F102" s="187"/>
      <c r="G102" s="187"/>
      <c r="H102" s="187"/>
      <c r="I102" s="187"/>
      <c r="J102" s="188">
        <f>J180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103</v>
      </c>
      <c r="E103" s="187"/>
      <c r="F103" s="187"/>
      <c r="G103" s="187"/>
      <c r="H103" s="187"/>
      <c r="I103" s="187"/>
      <c r="J103" s="188">
        <f>J187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8"/>
      <c r="C104" s="179"/>
      <c r="D104" s="180" t="s">
        <v>104</v>
      </c>
      <c r="E104" s="181"/>
      <c r="F104" s="181"/>
      <c r="G104" s="181"/>
      <c r="H104" s="181"/>
      <c r="I104" s="181"/>
      <c r="J104" s="182">
        <f>J189</f>
        <v>0</v>
      </c>
      <c r="K104" s="179"/>
      <c r="L104" s="18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4"/>
      <c r="C105" s="185"/>
      <c r="D105" s="186" t="s">
        <v>105</v>
      </c>
      <c r="E105" s="187"/>
      <c r="F105" s="187"/>
      <c r="G105" s="187"/>
      <c r="H105" s="187"/>
      <c r="I105" s="187"/>
      <c r="J105" s="188">
        <f>J190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106</v>
      </c>
      <c r="E106" s="187"/>
      <c r="F106" s="187"/>
      <c r="G106" s="187"/>
      <c r="H106" s="187"/>
      <c r="I106" s="187"/>
      <c r="J106" s="188">
        <f>J210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4"/>
      <c r="C107" s="185"/>
      <c r="D107" s="186" t="s">
        <v>107</v>
      </c>
      <c r="E107" s="187"/>
      <c r="F107" s="187"/>
      <c r="G107" s="187"/>
      <c r="H107" s="187"/>
      <c r="I107" s="187"/>
      <c r="J107" s="188">
        <f>J229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4"/>
      <c r="C108" s="185"/>
      <c r="D108" s="186" t="s">
        <v>108</v>
      </c>
      <c r="E108" s="187"/>
      <c r="F108" s="187"/>
      <c r="G108" s="187"/>
      <c r="H108" s="187"/>
      <c r="I108" s="187"/>
      <c r="J108" s="188">
        <f>J240</f>
        <v>0</v>
      </c>
      <c r="K108" s="185"/>
      <c r="L108" s="18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4"/>
      <c r="C109" s="185"/>
      <c r="D109" s="186" t="s">
        <v>109</v>
      </c>
      <c r="E109" s="187"/>
      <c r="F109" s="187"/>
      <c r="G109" s="187"/>
      <c r="H109" s="187"/>
      <c r="I109" s="187"/>
      <c r="J109" s="188">
        <f>J266</f>
        <v>0</v>
      </c>
      <c r="K109" s="185"/>
      <c r="L109" s="18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78"/>
      <c r="C110" s="179"/>
      <c r="D110" s="180" t="s">
        <v>110</v>
      </c>
      <c r="E110" s="181"/>
      <c r="F110" s="181"/>
      <c r="G110" s="181"/>
      <c r="H110" s="181"/>
      <c r="I110" s="181"/>
      <c r="J110" s="182">
        <f>J273</f>
        <v>0</v>
      </c>
      <c r="K110" s="179"/>
      <c r="L110" s="183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9" customFormat="1" ht="24.96" customHeight="1">
      <c r="A111" s="9"/>
      <c r="B111" s="178"/>
      <c r="C111" s="179"/>
      <c r="D111" s="180" t="s">
        <v>111</v>
      </c>
      <c r="E111" s="181"/>
      <c r="F111" s="181"/>
      <c r="G111" s="181"/>
      <c r="H111" s="181"/>
      <c r="I111" s="181"/>
      <c r="J111" s="182">
        <f>J281</f>
        <v>0</v>
      </c>
      <c r="K111" s="179"/>
      <c r="L111" s="183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84"/>
      <c r="C112" s="185"/>
      <c r="D112" s="186" t="s">
        <v>112</v>
      </c>
      <c r="E112" s="187"/>
      <c r="F112" s="187"/>
      <c r="G112" s="187"/>
      <c r="H112" s="187"/>
      <c r="I112" s="187"/>
      <c r="J112" s="188">
        <f>J282</f>
        <v>0</v>
      </c>
      <c r="K112" s="185"/>
      <c r="L112" s="18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4"/>
      <c r="C113" s="185"/>
      <c r="D113" s="186" t="s">
        <v>113</v>
      </c>
      <c r="E113" s="187"/>
      <c r="F113" s="187"/>
      <c r="G113" s="187"/>
      <c r="H113" s="187"/>
      <c r="I113" s="187"/>
      <c r="J113" s="188">
        <f>J285</f>
        <v>0</v>
      </c>
      <c r="K113" s="185"/>
      <c r="L113" s="18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65"/>
      <c r="C115" s="66"/>
      <c r="D115" s="66"/>
      <c r="E115" s="66"/>
      <c r="F115" s="66"/>
      <c r="G115" s="66"/>
      <c r="H115" s="66"/>
      <c r="I115" s="66"/>
      <c r="J115" s="66"/>
      <c r="K115" s="66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9" s="2" customFormat="1" ht="6.96" customHeight="1">
      <c r="A119" s="37"/>
      <c r="B119" s="67"/>
      <c r="C119" s="68"/>
      <c r="D119" s="68"/>
      <c r="E119" s="68"/>
      <c r="F119" s="68"/>
      <c r="G119" s="68"/>
      <c r="H119" s="68"/>
      <c r="I119" s="68"/>
      <c r="J119" s="68"/>
      <c r="K119" s="68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24.96" customHeight="1">
      <c r="A120" s="37"/>
      <c r="B120" s="38"/>
      <c r="C120" s="22" t="s">
        <v>114</v>
      </c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16</v>
      </c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6.5" customHeight="1">
      <c r="A123" s="37"/>
      <c r="B123" s="38"/>
      <c r="C123" s="39"/>
      <c r="D123" s="39"/>
      <c r="E123" s="173" t="str">
        <f>E7</f>
        <v>Oprava vnějších schodišť BD ul. Čelakovská 6 a 8</v>
      </c>
      <c r="F123" s="31"/>
      <c r="G123" s="31"/>
      <c r="H123" s="31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90</v>
      </c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6.5" customHeight="1">
      <c r="A125" s="37"/>
      <c r="B125" s="38"/>
      <c r="C125" s="39"/>
      <c r="D125" s="39"/>
      <c r="E125" s="75" t="str">
        <f>E9</f>
        <v>02 - Oprava vnějšího schodiště ul. Čelakovská 8</v>
      </c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2" customHeight="1">
      <c r="A127" s="37"/>
      <c r="B127" s="38"/>
      <c r="C127" s="31" t="s">
        <v>20</v>
      </c>
      <c r="D127" s="39"/>
      <c r="E127" s="39"/>
      <c r="F127" s="26" t="str">
        <f>F12</f>
        <v>Havířov</v>
      </c>
      <c r="G127" s="39"/>
      <c r="H127" s="39"/>
      <c r="I127" s="31" t="s">
        <v>22</v>
      </c>
      <c r="J127" s="78" t="str">
        <f>IF(J12="","",J12)</f>
        <v>23. 4. 2025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6.96" customHeight="1">
      <c r="A128" s="37"/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5.15" customHeight="1">
      <c r="A129" s="37"/>
      <c r="B129" s="38"/>
      <c r="C129" s="31" t="s">
        <v>24</v>
      </c>
      <c r="D129" s="39"/>
      <c r="E129" s="39"/>
      <c r="F129" s="26" t="str">
        <f>E15</f>
        <v>SBD Havířov</v>
      </c>
      <c r="G129" s="39"/>
      <c r="H129" s="39"/>
      <c r="I129" s="31" t="s">
        <v>30</v>
      </c>
      <c r="J129" s="35" t="str">
        <f>E21</f>
        <v xml:space="preserve"> </v>
      </c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5.15" customHeight="1">
      <c r="A130" s="37"/>
      <c r="B130" s="38"/>
      <c r="C130" s="31" t="s">
        <v>28</v>
      </c>
      <c r="D130" s="39"/>
      <c r="E130" s="39"/>
      <c r="F130" s="26" t="str">
        <f>IF(E18="","",E18)</f>
        <v>Vyplň údaj</v>
      </c>
      <c r="G130" s="39"/>
      <c r="H130" s="39"/>
      <c r="I130" s="31" t="s">
        <v>33</v>
      </c>
      <c r="J130" s="35" t="str">
        <f>E24</f>
        <v>Barvík Svatopluk</v>
      </c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0.32" customHeight="1">
      <c r="A131" s="37"/>
      <c r="B131" s="38"/>
      <c r="C131" s="39"/>
      <c r="D131" s="39"/>
      <c r="E131" s="39"/>
      <c r="F131" s="39"/>
      <c r="G131" s="39"/>
      <c r="H131" s="39"/>
      <c r="I131" s="39"/>
      <c r="J131" s="39"/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11" customFormat="1" ht="29.28" customHeight="1">
      <c r="A132" s="190"/>
      <c r="B132" s="191"/>
      <c r="C132" s="192" t="s">
        <v>115</v>
      </c>
      <c r="D132" s="193" t="s">
        <v>61</v>
      </c>
      <c r="E132" s="193" t="s">
        <v>57</v>
      </c>
      <c r="F132" s="193" t="s">
        <v>58</v>
      </c>
      <c r="G132" s="193" t="s">
        <v>116</v>
      </c>
      <c r="H132" s="193" t="s">
        <v>117</v>
      </c>
      <c r="I132" s="193" t="s">
        <v>118</v>
      </c>
      <c r="J132" s="194" t="s">
        <v>94</v>
      </c>
      <c r="K132" s="195" t="s">
        <v>119</v>
      </c>
      <c r="L132" s="196"/>
      <c r="M132" s="99" t="s">
        <v>1</v>
      </c>
      <c r="N132" s="100" t="s">
        <v>40</v>
      </c>
      <c r="O132" s="100" t="s">
        <v>120</v>
      </c>
      <c r="P132" s="100" t="s">
        <v>121</v>
      </c>
      <c r="Q132" s="100" t="s">
        <v>122</v>
      </c>
      <c r="R132" s="100" t="s">
        <v>123</v>
      </c>
      <c r="S132" s="100" t="s">
        <v>124</v>
      </c>
      <c r="T132" s="101" t="s">
        <v>125</v>
      </c>
      <c r="U132" s="190"/>
      <c r="V132" s="190"/>
      <c r="W132" s="190"/>
      <c r="X132" s="190"/>
      <c r="Y132" s="190"/>
      <c r="Z132" s="190"/>
      <c r="AA132" s="190"/>
      <c r="AB132" s="190"/>
      <c r="AC132" s="190"/>
      <c r="AD132" s="190"/>
      <c r="AE132" s="190"/>
    </row>
    <row r="133" s="2" customFormat="1" ht="22.8" customHeight="1">
      <c r="A133" s="37"/>
      <c r="B133" s="38"/>
      <c r="C133" s="106" t="s">
        <v>126</v>
      </c>
      <c r="D133" s="39"/>
      <c r="E133" s="39"/>
      <c r="F133" s="39"/>
      <c r="G133" s="39"/>
      <c r="H133" s="39"/>
      <c r="I133" s="39"/>
      <c r="J133" s="197">
        <f>BK133</f>
        <v>0</v>
      </c>
      <c r="K133" s="39"/>
      <c r="L133" s="43"/>
      <c r="M133" s="102"/>
      <c r="N133" s="198"/>
      <c r="O133" s="103"/>
      <c r="P133" s="199">
        <f>P134+P189+P273+P281</f>
        <v>0</v>
      </c>
      <c r="Q133" s="103"/>
      <c r="R133" s="199">
        <f>R134+R189+R273+R281</f>
        <v>1.4605634000000001</v>
      </c>
      <c r="S133" s="103"/>
      <c r="T133" s="200">
        <f>T134+T189+T273+T281</f>
        <v>1.1237349999999999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75</v>
      </c>
      <c r="AU133" s="16" t="s">
        <v>96</v>
      </c>
      <c r="BK133" s="201">
        <f>BK134+BK189+BK273+BK281</f>
        <v>0</v>
      </c>
    </row>
    <row r="134" s="12" customFormat="1" ht="25.92" customHeight="1">
      <c r="A134" s="12"/>
      <c r="B134" s="202"/>
      <c r="C134" s="203"/>
      <c r="D134" s="204" t="s">
        <v>75</v>
      </c>
      <c r="E134" s="205" t="s">
        <v>127</v>
      </c>
      <c r="F134" s="205" t="s">
        <v>128</v>
      </c>
      <c r="G134" s="203"/>
      <c r="H134" s="203"/>
      <c r="I134" s="206"/>
      <c r="J134" s="207">
        <f>BK134</f>
        <v>0</v>
      </c>
      <c r="K134" s="203"/>
      <c r="L134" s="208"/>
      <c r="M134" s="209"/>
      <c r="N134" s="210"/>
      <c r="O134" s="210"/>
      <c r="P134" s="211">
        <f>P135+P150+P156+P161+P180+P187</f>
        <v>0</v>
      </c>
      <c r="Q134" s="210"/>
      <c r="R134" s="211">
        <f>R135+R150+R156+R161+R180+R187</f>
        <v>0.21956366999999999</v>
      </c>
      <c r="S134" s="210"/>
      <c r="T134" s="212">
        <f>T135+T150+T156+T161+T180+T187</f>
        <v>0.98533000000000004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84</v>
      </c>
      <c r="AT134" s="214" t="s">
        <v>75</v>
      </c>
      <c r="AU134" s="214" t="s">
        <v>76</v>
      </c>
      <c r="AY134" s="213" t="s">
        <v>129</v>
      </c>
      <c r="BK134" s="215">
        <f>BK135+BK150+BK156+BK161+BK180+BK187</f>
        <v>0</v>
      </c>
    </row>
    <row r="135" s="12" customFormat="1" ht="22.8" customHeight="1">
      <c r="A135" s="12"/>
      <c r="B135" s="202"/>
      <c r="C135" s="203"/>
      <c r="D135" s="204" t="s">
        <v>75</v>
      </c>
      <c r="E135" s="216" t="s">
        <v>84</v>
      </c>
      <c r="F135" s="216" t="s">
        <v>130</v>
      </c>
      <c r="G135" s="203"/>
      <c r="H135" s="203"/>
      <c r="I135" s="206"/>
      <c r="J135" s="217">
        <f>BK135</f>
        <v>0</v>
      </c>
      <c r="K135" s="203"/>
      <c r="L135" s="208"/>
      <c r="M135" s="209"/>
      <c r="N135" s="210"/>
      <c r="O135" s="210"/>
      <c r="P135" s="211">
        <f>SUM(P136:P149)</f>
        <v>0</v>
      </c>
      <c r="Q135" s="210"/>
      <c r="R135" s="211">
        <f>SUM(R136:R149)</f>
        <v>0</v>
      </c>
      <c r="S135" s="210"/>
      <c r="T135" s="212">
        <f>SUM(T136:T149)</f>
        <v>0.26367000000000002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3" t="s">
        <v>84</v>
      </c>
      <c r="AT135" s="214" t="s">
        <v>75</v>
      </c>
      <c r="AU135" s="214" t="s">
        <v>84</v>
      </c>
      <c r="AY135" s="213" t="s">
        <v>129</v>
      </c>
      <c r="BK135" s="215">
        <f>SUM(BK136:BK149)</f>
        <v>0</v>
      </c>
    </row>
    <row r="136" s="2" customFormat="1" ht="24.15" customHeight="1">
      <c r="A136" s="37"/>
      <c r="B136" s="38"/>
      <c r="C136" s="218" t="s">
        <v>84</v>
      </c>
      <c r="D136" s="218" t="s">
        <v>131</v>
      </c>
      <c r="E136" s="219" t="s">
        <v>132</v>
      </c>
      <c r="F136" s="220" t="s">
        <v>133</v>
      </c>
      <c r="G136" s="221" t="s">
        <v>134</v>
      </c>
      <c r="H136" s="222">
        <v>1.1220000000000001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42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0.23499999999999999</v>
      </c>
      <c r="T136" s="229">
        <f>S136*H136</f>
        <v>0.26367000000000002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135</v>
      </c>
      <c r="AT136" s="230" t="s">
        <v>131</v>
      </c>
      <c r="AU136" s="230" t="s">
        <v>136</v>
      </c>
      <c r="AY136" s="16" t="s">
        <v>129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136</v>
      </c>
      <c r="BK136" s="231">
        <f>ROUND(I136*H136,2)</f>
        <v>0</v>
      </c>
      <c r="BL136" s="16" t="s">
        <v>135</v>
      </c>
      <c r="BM136" s="230" t="s">
        <v>137</v>
      </c>
    </row>
    <row r="137" s="13" customFormat="1">
      <c r="A137" s="13"/>
      <c r="B137" s="232"/>
      <c r="C137" s="233"/>
      <c r="D137" s="234" t="s">
        <v>138</v>
      </c>
      <c r="E137" s="235" t="s">
        <v>1</v>
      </c>
      <c r="F137" s="236" t="s">
        <v>139</v>
      </c>
      <c r="G137" s="233"/>
      <c r="H137" s="237">
        <v>1.1220000000000001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138</v>
      </c>
      <c r="AU137" s="243" t="s">
        <v>136</v>
      </c>
      <c r="AV137" s="13" t="s">
        <v>136</v>
      </c>
      <c r="AW137" s="13" t="s">
        <v>32</v>
      </c>
      <c r="AX137" s="13" t="s">
        <v>76</v>
      </c>
      <c r="AY137" s="243" t="s">
        <v>129</v>
      </c>
    </row>
    <row r="138" s="14" customFormat="1">
      <c r="A138" s="14"/>
      <c r="B138" s="244"/>
      <c r="C138" s="245"/>
      <c r="D138" s="234" t="s">
        <v>138</v>
      </c>
      <c r="E138" s="246" t="s">
        <v>1</v>
      </c>
      <c r="F138" s="247" t="s">
        <v>140</v>
      </c>
      <c r="G138" s="245"/>
      <c r="H138" s="248">
        <v>1.1220000000000001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138</v>
      </c>
      <c r="AU138" s="254" t="s">
        <v>136</v>
      </c>
      <c r="AV138" s="14" t="s">
        <v>135</v>
      </c>
      <c r="AW138" s="14" t="s">
        <v>32</v>
      </c>
      <c r="AX138" s="14" t="s">
        <v>84</v>
      </c>
      <c r="AY138" s="254" t="s">
        <v>129</v>
      </c>
    </row>
    <row r="139" s="2" customFormat="1" ht="37.8" customHeight="1">
      <c r="A139" s="37"/>
      <c r="B139" s="38"/>
      <c r="C139" s="218" t="s">
        <v>136</v>
      </c>
      <c r="D139" s="218" t="s">
        <v>131</v>
      </c>
      <c r="E139" s="219" t="s">
        <v>141</v>
      </c>
      <c r="F139" s="220" t="s">
        <v>142</v>
      </c>
      <c r="G139" s="221" t="s">
        <v>143</v>
      </c>
      <c r="H139" s="222">
        <v>0.22400000000000001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42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135</v>
      </c>
      <c r="AT139" s="230" t="s">
        <v>131</v>
      </c>
      <c r="AU139" s="230" t="s">
        <v>136</v>
      </c>
      <c r="AY139" s="16" t="s">
        <v>129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136</v>
      </c>
      <c r="BK139" s="231">
        <f>ROUND(I139*H139,2)</f>
        <v>0</v>
      </c>
      <c r="BL139" s="16" t="s">
        <v>135</v>
      </c>
      <c r="BM139" s="230" t="s">
        <v>144</v>
      </c>
    </row>
    <row r="140" s="13" customFormat="1">
      <c r="A140" s="13"/>
      <c r="B140" s="232"/>
      <c r="C140" s="233"/>
      <c r="D140" s="234" t="s">
        <v>138</v>
      </c>
      <c r="E140" s="235" t="s">
        <v>1</v>
      </c>
      <c r="F140" s="236" t="s">
        <v>145</v>
      </c>
      <c r="G140" s="233"/>
      <c r="H140" s="237">
        <v>0.22400000000000001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138</v>
      </c>
      <c r="AU140" s="243" t="s">
        <v>136</v>
      </c>
      <c r="AV140" s="13" t="s">
        <v>136</v>
      </c>
      <c r="AW140" s="13" t="s">
        <v>32</v>
      </c>
      <c r="AX140" s="13" t="s">
        <v>76</v>
      </c>
      <c r="AY140" s="243" t="s">
        <v>129</v>
      </c>
    </row>
    <row r="141" s="14" customFormat="1">
      <c r="A141" s="14"/>
      <c r="B141" s="244"/>
      <c r="C141" s="245"/>
      <c r="D141" s="234" t="s">
        <v>138</v>
      </c>
      <c r="E141" s="246" t="s">
        <v>1</v>
      </c>
      <c r="F141" s="247" t="s">
        <v>140</v>
      </c>
      <c r="G141" s="245"/>
      <c r="H141" s="248">
        <v>0.22400000000000001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138</v>
      </c>
      <c r="AU141" s="254" t="s">
        <v>136</v>
      </c>
      <c r="AV141" s="14" t="s">
        <v>135</v>
      </c>
      <c r="AW141" s="14" t="s">
        <v>32</v>
      </c>
      <c r="AX141" s="14" t="s">
        <v>84</v>
      </c>
      <c r="AY141" s="254" t="s">
        <v>129</v>
      </c>
    </row>
    <row r="142" s="2" customFormat="1" ht="37.8" customHeight="1">
      <c r="A142" s="37"/>
      <c r="B142" s="38"/>
      <c r="C142" s="218" t="s">
        <v>146</v>
      </c>
      <c r="D142" s="218" t="s">
        <v>131</v>
      </c>
      <c r="E142" s="219" t="s">
        <v>147</v>
      </c>
      <c r="F142" s="220" t="s">
        <v>148</v>
      </c>
      <c r="G142" s="221" t="s">
        <v>143</v>
      </c>
      <c r="H142" s="222">
        <v>0.44800000000000001</v>
      </c>
      <c r="I142" s="223"/>
      <c r="J142" s="224">
        <f>ROUND(I142*H142,2)</f>
        <v>0</v>
      </c>
      <c r="K142" s="225"/>
      <c r="L142" s="43"/>
      <c r="M142" s="226" t="s">
        <v>1</v>
      </c>
      <c r="N142" s="227" t="s">
        <v>42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135</v>
      </c>
      <c r="AT142" s="230" t="s">
        <v>131</v>
      </c>
      <c r="AU142" s="230" t="s">
        <v>136</v>
      </c>
      <c r="AY142" s="16" t="s">
        <v>129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136</v>
      </c>
      <c r="BK142" s="231">
        <f>ROUND(I142*H142,2)</f>
        <v>0</v>
      </c>
      <c r="BL142" s="16" t="s">
        <v>135</v>
      </c>
      <c r="BM142" s="230" t="s">
        <v>149</v>
      </c>
    </row>
    <row r="143" s="13" customFormat="1">
      <c r="A143" s="13"/>
      <c r="B143" s="232"/>
      <c r="C143" s="233"/>
      <c r="D143" s="234" t="s">
        <v>138</v>
      </c>
      <c r="E143" s="235" t="s">
        <v>1</v>
      </c>
      <c r="F143" s="236" t="s">
        <v>150</v>
      </c>
      <c r="G143" s="233"/>
      <c r="H143" s="237">
        <v>0.44800000000000001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138</v>
      </c>
      <c r="AU143" s="243" t="s">
        <v>136</v>
      </c>
      <c r="AV143" s="13" t="s">
        <v>136</v>
      </c>
      <c r="AW143" s="13" t="s">
        <v>32</v>
      </c>
      <c r="AX143" s="13" t="s">
        <v>84</v>
      </c>
      <c r="AY143" s="243" t="s">
        <v>129</v>
      </c>
    </row>
    <row r="144" s="2" customFormat="1" ht="37.8" customHeight="1">
      <c r="A144" s="37"/>
      <c r="B144" s="38"/>
      <c r="C144" s="218" t="s">
        <v>135</v>
      </c>
      <c r="D144" s="218" t="s">
        <v>131</v>
      </c>
      <c r="E144" s="219" t="s">
        <v>151</v>
      </c>
      <c r="F144" s="220" t="s">
        <v>152</v>
      </c>
      <c r="G144" s="221" t="s">
        <v>143</v>
      </c>
      <c r="H144" s="222">
        <v>0.44800000000000001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42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135</v>
      </c>
      <c r="AT144" s="230" t="s">
        <v>131</v>
      </c>
      <c r="AU144" s="230" t="s">
        <v>136</v>
      </c>
      <c r="AY144" s="16" t="s">
        <v>129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136</v>
      </c>
      <c r="BK144" s="231">
        <f>ROUND(I144*H144,2)</f>
        <v>0</v>
      </c>
      <c r="BL144" s="16" t="s">
        <v>135</v>
      </c>
      <c r="BM144" s="230" t="s">
        <v>153</v>
      </c>
    </row>
    <row r="145" s="13" customFormat="1">
      <c r="A145" s="13"/>
      <c r="B145" s="232"/>
      <c r="C145" s="233"/>
      <c r="D145" s="234" t="s">
        <v>138</v>
      </c>
      <c r="E145" s="235" t="s">
        <v>1</v>
      </c>
      <c r="F145" s="236" t="s">
        <v>154</v>
      </c>
      <c r="G145" s="233"/>
      <c r="H145" s="237">
        <v>0.44800000000000001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138</v>
      </c>
      <c r="AU145" s="243" t="s">
        <v>136</v>
      </c>
      <c r="AV145" s="13" t="s">
        <v>136</v>
      </c>
      <c r="AW145" s="13" t="s">
        <v>32</v>
      </c>
      <c r="AX145" s="13" t="s">
        <v>84</v>
      </c>
      <c r="AY145" s="243" t="s">
        <v>129</v>
      </c>
    </row>
    <row r="146" s="2" customFormat="1" ht="33" customHeight="1">
      <c r="A146" s="37"/>
      <c r="B146" s="38"/>
      <c r="C146" s="218" t="s">
        <v>155</v>
      </c>
      <c r="D146" s="218" t="s">
        <v>131</v>
      </c>
      <c r="E146" s="219" t="s">
        <v>156</v>
      </c>
      <c r="F146" s="220" t="s">
        <v>157</v>
      </c>
      <c r="G146" s="221" t="s">
        <v>143</v>
      </c>
      <c r="H146" s="222">
        <v>0.22400000000000001</v>
      </c>
      <c r="I146" s="223"/>
      <c r="J146" s="224">
        <f>ROUND(I146*H146,2)</f>
        <v>0</v>
      </c>
      <c r="K146" s="225"/>
      <c r="L146" s="43"/>
      <c r="M146" s="226" t="s">
        <v>1</v>
      </c>
      <c r="N146" s="227" t="s">
        <v>42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135</v>
      </c>
      <c r="AT146" s="230" t="s">
        <v>131</v>
      </c>
      <c r="AU146" s="230" t="s">
        <v>136</v>
      </c>
      <c r="AY146" s="16" t="s">
        <v>129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136</v>
      </c>
      <c r="BK146" s="231">
        <f>ROUND(I146*H146,2)</f>
        <v>0</v>
      </c>
      <c r="BL146" s="16" t="s">
        <v>135</v>
      </c>
      <c r="BM146" s="230" t="s">
        <v>158</v>
      </c>
    </row>
    <row r="147" s="13" customFormat="1">
      <c r="A147" s="13"/>
      <c r="B147" s="232"/>
      <c r="C147" s="233"/>
      <c r="D147" s="234" t="s">
        <v>138</v>
      </c>
      <c r="E147" s="235" t="s">
        <v>1</v>
      </c>
      <c r="F147" s="236" t="s">
        <v>159</v>
      </c>
      <c r="G147" s="233"/>
      <c r="H147" s="237">
        <v>0.22400000000000001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138</v>
      </c>
      <c r="AU147" s="243" t="s">
        <v>136</v>
      </c>
      <c r="AV147" s="13" t="s">
        <v>136</v>
      </c>
      <c r="AW147" s="13" t="s">
        <v>32</v>
      </c>
      <c r="AX147" s="13" t="s">
        <v>84</v>
      </c>
      <c r="AY147" s="243" t="s">
        <v>129</v>
      </c>
    </row>
    <row r="148" s="2" customFormat="1" ht="24.15" customHeight="1">
      <c r="A148" s="37"/>
      <c r="B148" s="38"/>
      <c r="C148" s="218" t="s">
        <v>160</v>
      </c>
      <c r="D148" s="218" t="s">
        <v>131</v>
      </c>
      <c r="E148" s="219" t="s">
        <v>161</v>
      </c>
      <c r="F148" s="220" t="s">
        <v>162</v>
      </c>
      <c r="G148" s="221" t="s">
        <v>143</v>
      </c>
      <c r="H148" s="222">
        <v>0.22400000000000001</v>
      </c>
      <c r="I148" s="223"/>
      <c r="J148" s="224">
        <f>ROUND(I148*H148,2)</f>
        <v>0</v>
      </c>
      <c r="K148" s="225"/>
      <c r="L148" s="43"/>
      <c r="M148" s="226" t="s">
        <v>1</v>
      </c>
      <c r="N148" s="227" t="s">
        <v>42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135</v>
      </c>
      <c r="AT148" s="230" t="s">
        <v>131</v>
      </c>
      <c r="AU148" s="230" t="s">
        <v>136</v>
      </c>
      <c r="AY148" s="16" t="s">
        <v>129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136</v>
      </c>
      <c r="BK148" s="231">
        <f>ROUND(I148*H148,2)</f>
        <v>0</v>
      </c>
      <c r="BL148" s="16" t="s">
        <v>135</v>
      </c>
      <c r="BM148" s="230" t="s">
        <v>163</v>
      </c>
    </row>
    <row r="149" s="13" customFormat="1">
      <c r="A149" s="13"/>
      <c r="B149" s="232"/>
      <c r="C149" s="233"/>
      <c r="D149" s="234" t="s">
        <v>138</v>
      </c>
      <c r="E149" s="235" t="s">
        <v>1</v>
      </c>
      <c r="F149" s="236" t="s">
        <v>159</v>
      </c>
      <c r="G149" s="233"/>
      <c r="H149" s="237">
        <v>0.22400000000000001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138</v>
      </c>
      <c r="AU149" s="243" t="s">
        <v>136</v>
      </c>
      <c r="AV149" s="13" t="s">
        <v>136</v>
      </c>
      <c r="AW149" s="13" t="s">
        <v>32</v>
      </c>
      <c r="AX149" s="13" t="s">
        <v>84</v>
      </c>
      <c r="AY149" s="243" t="s">
        <v>129</v>
      </c>
    </row>
    <row r="150" s="12" customFormat="1" ht="22.8" customHeight="1">
      <c r="A150" s="12"/>
      <c r="B150" s="202"/>
      <c r="C150" s="203"/>
      <c r="D150" s="204" t="s">
        <v>75</v>
      </c>
      <c r="E150" s="216" t="s">
        <v>155</v>
      </c>
      <c r="F150" s="216" t="s">
        <v>164</v>
      </c>
      <c r="G150" s="203"/>
      <c r="H150" s="203"/>
      <c r="I150" s="206"/>
      <c r="J150" s="217">
        <f>BK150</f>
        <v>0</v>
      </c>
      <c r="K150" s="203"/>
      <c r="L150" s="208"/>
      <c r="M150" s="209"/>
      <c r="N150" s="210"/>
      <c r="O150" s="210"/>
      <c r="P150" s="211">
        <f>SUM(P151:P155)</f>
        <v>0</v>
      </c>
      <c r="Q150" s="210"/>
      <c r="R150" s="211">
        <f>SUM(R151:R155)</f>
        <v>0.10010484</v>
      </c>
      <c r="S150" s="210"/>
      <c r="T150" s="212">
        <f>SUM(T151:T155)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3" t="s">
        <v>84</v>
      </c>
      <c r="AT150" s="214" t="s">
        <v>75</v>
      </c>
      <c r="AU150" s="214" t="s">
        <v>84</v>
      </c>
      <c r="AY150" s="213" t="s">
        <v>129</v>
      </c>
      <c r="BK150" s="215">
        <f>SUM(BK151:BK155)</f>
        <v>0</v>
      </c>
    </row>
    <row r="151" s="2" customFormat="1" ht="24.15" customHeight="1">
      <c r="A151" s="37"/>
      <c r="B151" s="38"/>
      <c r="C151" s="218" t="s">
        <v>165</v>
      </c>
      <c r="D151" s="218" t="s">
        <v>131</v>
      </c>
      <c r="E151" s="219" t="s">
        <v>166</v>
      </c>
      <c r="F151" s="220" t="s">
        <v>167</v>
      </c>
      <c r="G151" s="221" t="s">
        <v>134</v>
      </c>
      <c r="H151" s="222">
        <v>1.1220000000000001</v>
      </c>
      <c r="I151" s="223"/>
      <c r="J151" s="224">
        <f>ROUND(I151*H151,2)</f>
        <v>0</v>
      </c>
      <c r="K151" s="225"/>
      <c r="L151" s="43"/>
      <c r="M151" s="226" t="s">
        <v>1</v>
      </c>
      <c r="N151" s="227" t="s">
        <v>42</v>
      </c>
      <c r="O151" s="90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135</v>
      </c>
      <c r="AT151" s="230" t="s">
        <v>131</v>
      </c>
      <c r="AU151" s="230" t="s">
        <v>136</v>
      </c>
      <c r="AY151" s="16" t="s">
        <v>129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136</v>
      </c>
      <c r="BK151" s="231">
        <f>ROUND(I151*H151,2)</f>
        <v>0</v>
      </c>
      <c r="BL151" s="16" t="s">
        <v>135</v>
      </c>
      <c r="BM151" s="230" t="s">
        <v>168</v>
      </c>
    </row>
    <row r="152" s="13" customFormat="1">
      <c r="A152" s="13"/>
      <c r="B152" s="232"/>
      <c r="C152" s="233"/>
      <c r="D152" s="234" t="s">
        <v>138</v>
      </c>
      <c r="E152" s="235" t="s">
        <v>1</v>
      </c>
      <c r="F152" s="236" t="s">
        <v>169</v>
      </c>
      <c r="G152" s="233"/>
      <c r="H152" s="237">
        <v>1.1220000000000001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138</v>
      </c>
      <c r="AU152" s="243" t="s">
        <v>136</v>
      </c>
      <c r="AV152" s="13" t="s">
        <v>136</v>
      </c>
      <c r="AW152" s="13" t="s">
        <v>32</v>
      </c>
      <c r="AX152" s="13" t="s">
        <v>76</v>
      </c>
      <c r="AY152" s="243" t="s">
        <v>129</v>
      </c>
    </row>
    <row r="153" s="14" customFormat="1">
      <c r="A153" s="14"/>
      <c r="B153" s="244"/>
      <c r="C153" s="245"/>
      <c r="D153" s="234" t="s">
        <v>138</v>
      </c>
      <c r="E153" s="246" t="s">
        <v>1</v>
      </c>
      <c r="F153" s="247" t="s">
        <v>140</v>
      </c>
      <c r="G153" s="245"/>
      <c r="H153" s="248">
        <v>1.1220000000000001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138</v>
      </c>
      <c r="AU153" s="254" t="s">
        <v>136</v>
      </c>
      <c r="AV153" s="14" t="s">
        <v>135</v>
      </c>
      <c r="AW153" s="14" t="s">
        <v>32</v>
      </c>
      <c r="AX153" s="14" t="s">
        <v>84</v>
      </c>
      <c r="AY153" s="254" t="s">
        <v>129</v>
      </c>
    </row>
    <row r="154" s="2" customFormat="1" ht="24.15" customHeight="1">
      <c r="A154" s="37"/>
      <c r="B154" s="38"/>
      <c r="C154" s="218" t="s">
        <v>170</v>
      </c>
      <c r="D154" s="218" t="s">
        <v>131</v>
      </c>
      <c r="E154" s="219" t="s">
        <v>171</v>
      </c>
      <c r="F154" s="220" t="s">
        <v>172</v>
      </c>
      <c r="G154" s="221" t="s">
        <v>134</v>
      </c>
      <c r="H154" s="222">
        <v>1.1220000000000001</v>
      </c>
      <c r="I154" s="223"/>
      <c r="J154" s="224">
        <f>ROUND(I154*H154,2)</f>
        <v>0</v>
      </c>
      <c r="K154" s="225"/>
      <c r="L154" s="43"/>
      <c r="M154" s="226" t="s">
        <v>1</v>
      </c>
      <c r="N154" s="227" t="s">
        <v>42</v>
      </c>
      <c r="O154" s="90"/>
      <c r="P154" s="228">
        <f>O154*H154</f>
        <v>0</v>
      </c>
      <c r="Q154" s="228">
        <v>0.089219999999999994</v>
      </c>
      <c r="R154" s="228">
        <f>Q154*H154</f>
        <v>0.10010484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135</v>
      </c>
      <c r="AT154" s="230" t="s">
        <v>131</v>
      </c>
      <c r="AU154" s="230" t="s">
        <v>136</v>
      </c>
      <c r="AY154" s="16" t="s">
        <v>129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136</v>
      </c>
      <c r="BK154" s="231">
        <f>ROUND(I154*H154,2)</f>
        <v>0</v>
      </c>
      <c r="BL154" s="16" t="s">
        <v>135</v>
      </c>
      <c r="BM154" s="230" t="s">
        <v>173</v>
      </c>
    </row>
    <row r="155" s="13" customFormat="1">
      <c r="A155" s="13"/>
      <c r="B155" s="232"/>
      <c r="C155" s="233"/>
      <c r="D155" s="234" t="s">
        <v>138</v>
      </c>
      <c r="E155" s="235" t="s">
        <v>1</v>
      </c>
      <c r="F155" s="236" t="s">
        <v>169</v>
      </c>
      <c r="G155" s="233"/>
      <c r="H155" s="237">
        <v>1.1220000000000001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138</v>
      </c>
      <c r="AU155" s="243" t="s">
        <v>136</v>
      </c>
      <c r="AV155" s="13" t="s">
        <v>136</v>
      </c>
      <c r="AW155" s="13" t="s">
        <v>32</v>
      </c>
      <c r="AX155" s="13" t="s">
        <v>84</v>
      </c>
      <c r="AY155" s="243" t="s">
        <v>129</v>
      </c>
    </row>
    <row r="156" s="12" customFormat="1" ht="22.8" customHeight="1">
      <c r="A156" s="12"/>
      <c r="B156" s="202"/>
      <c r="C156" s="203"/>
      <c r="D156" s="204" t="s">
        <v>75</v>
      </c>
      <c r="E156" s="216" t="s">
        <v>160</v>
      </c>
      <c r="F156" s="216" t="s">
        <v>174</v>
      </c>
      <c r="G156" s="203"/>
      <c r="H156" s="203"/>
      <c r="I156" s="206"/>
      <c r="J156" s="217">
        <f>BK156</f>
        <v>0</v>
      </c>
      <c r="K156" s="203"/>
      <c r="L156" s="208"/>
      <c r="M156" s="209"/>
      <c r="N156" s="210"/>
      <c r="O156" s="210"/>
      <c r="P156" s="211">
        <f>SUM(P157:P160)</f>
        <v>0</v>
      </c>
      <c r="Q156" s="210"/>
      <c r="R156" s="211">
        <f>SUM(R157:R160)</f>
        <v>0.0087150000000000005</v>
      </c>
      <c r="S156" s="210"/>
      <c r="T156" s="212">
        <f>SUM(T157:T160)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3" t="s">
        <v>84</v>
      </c>
      <c r="AT156" s="214" t="s">
        <v>75</v>
      </c>
      <c r="AU156" s="214" t="s">
        <v>84</v>
      </c>
      <c r="AY156" s="213" t="s">
        <v>129</v>
      </c>
      <c r="BK156" s="215">
        <f>SUM(BK157:BK160)</f>
        <v>0</v>
      </c>
    </row>
    <row r="157" s="2" customFormat="1" ht="21.75" customHeight="1">
      <c r="A157" s="37"/>
      <c r="B157" s="38"/>
      <c r="C157" s="218" t="s">
        <v>175</v>
      </c>
      <c r="D157" s="218" t="s">
        <v>131</v>
      </c>
      <c r="E157" s="219" t="s">
        <v>176</v>
      </c>
      <c r="F157" s="220" t="s">
        <v>177</v>
      </c>
      <c r="G157" s="221" t="s">
        <v>134</v>
      </c>
      <c r="H157" s="222">
        <v>3.4860000000000002</v>
      </c>
      <c r="I157" s="223"/>
      <c r="J157" s="224">
        <f>ROUND(I157*H157,2)</f>
        <v>0</v>
      </c>
      <c r="K157" s="225"/>
      <c r="L157" s="43"/>
      <c r="M157" s="226" t="s">
        <v>1</v>
      </c>
      <c r="N157" s="227" t="s">
        <v>42</v>
      </c>
      <c r="O157" s="90"/>
      <c r="P157" s="228">
        <f>O157*H157</f>
        <v>0</v>
      </c>
      <c r="Q157" s="228">
        <v>0.0025000000000000001</v>
      </c>
      <c r="R157" s="228">
        <f>Q157*H157</f>
        <v>0.0087150000000000005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135</v>
      </c>
      <c r="AT157" s="230" t="s">
        <v>131</v>
      </c>
      <c r="AU157" s="230" t="s">
        <v>136</v>
      </c>
      <c r="AY157" s="16" t="s">
        <v>129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136</v>
      </c>
      <c r="BK157" s="231">
        <f>ROUND(I157*H157,2)</f>
        <v>0</v>
      </c>
      <c r="BL157" s="16" t="s">
        <v>135</v>
      </c>
      <c r="BM157" s="230" t="s">
        <v>178</v>
      </c>
    </row>
    <row r="158" s="13" customFormat="1">
      <c r="A158" s="13"/>
      <c r="B158" s="232"/>
      <c r="C158" s="233"/>
      <c r="D158" s="234" t="s">
        <v>138</v>
      </c>
      <c r="E158" s="235" t="s">
        <v>1</v>
      </c>
      <c r="F158" s="236" t="s">
        <v>448</v>
      </c>
      <c r="G158" s="233"/>
      <c r="H158" s="237">
        <v>2.113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138</v>
      </c>
      <c r="AU158" s="243" t="s">
        <v>136</v>
      </c>
      <c r="AV158" s="13" t="s">
        <v>136</v>
      </c>
      <c r="AW158" s="13" t="s">
        <v>32</v>
      </c>
      <c r="AX158" s="13" t="s">
        <v>76</v>
      </c>
      <c r="AY158" s="243" t="s">
        <v>129</v>
      </c>
    </row>
    <row r="159" s="13" customFormat="1">
      <c r="A159" s="13"/>
      <c r="B159" s="232"/>
      <c r="C159" s="233"/>
      <c r="D159" s="234" t="s">
        <v>138</v>
      </c>
      <c r="E159" s="235" t="s">
        <v>1</v>
      </c>
      <c r="F159" s="236" t="s">
        <v>449</v>
      </c>
      <c r="G159" s="233"/>
      <c r="H159" s="237">
        <v>1.373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138</v>
      </c>
      <c r="AU159" s="243" t="s">
        <v>136</v>
      </c>
      <c r="AV159" s="13" t="s">
        <v>136</v>
      </c>
      <c r="AW159" s="13" t="s">
        <v>32</v>
      </c>
      <c r="AX159" s="13" t="s">
        <v>76</v>
      </c>
      <c r="AY159" s="243" t="s">
        <v>129</v>
      </c>
    </row>
    <row r="160" s="14" customFormat="1">
      <c r="A160" s="14"/>
      <c r="B160" s="244"/>
      <c r="C160" s="245"/>
      <c r="D160" s="234" t="s">
        <v>138</v>
      </c>
      <c r="E160" s="246" t="s">
        <v>1</v>
      </c>
      <c r="F160" s="247" t="s">
        <v>140</v>
      </c>
      <c r="G160" s="245"/>
      <c r="H160" s="248">
        <v>3.4859999999999998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138</v>
      </c>
      <c r="AU160" s="254" t="s">
        <v>136</v>
      </c>
      <c r="AV160" s="14" t="s">
        <v>135</v>
      </c>
      <c r="AW160" s="14" t="s">
        <v>32</v>
      </c>
      <c r="AX160" s="14" t="s">
        <v>84</v>
      </c>
      <c r="AY160" s="254" t="s">
        <v>129</v>
      </c>
    </row>
    <row r="161" s="12" customFormat="1" ht="22.8" customHeight="1">
      <c r="A161" s="12"/>
      <c r="B161" s="202"/>
      <c r="C161" s="203"/>
      <c r="D161" s="204" t="s">
        <v>75</v>
      </c>
      <c r="E161" s="216" t="s">
        <v>175</v>
      </c>
      <c r="F161" s="216" t="s">
        <v>181</v>
      </c>
      <c r="G161" s="203"/>
      <c r="H161" s="203"/>
      <c r="I161" s="206"/>
      <c r="J161" s="217">
        <f>BK161</f>
        <v>0</v>
      </c>
      <c r="K161" s="203"/>
      <c r="L161" s="208"/>
      <c r="M161" s="209"/>
      <c r="N161" s="210"/>
      <c r="O161" s="210"/>
      <c r="P161" s="211">
        <f>SUM(P162:P179)</f>
        <v>0</v>
      </c>
      <c r="Q161" s="210"/>
      <c r="R161" s="211">
        <f>SUM(R162:R179)</f>
        <v>0.11074382999999999</v>
      </c>
      <c r="S161" s="210"/>
      <c r="T161" s="212">
        <f>SUM(T162:T179)</f>
        <v>0.72165999999999997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3" t="s">
        <v>84</v>
      </c>
      <c r="AT161" s="214" t="s">
        <v>75</v>
      </c>
      <c r="AU161" s="214" t="s">
        <v>84</v>
      </c>
      <c r="AY161" s="213" t="s">
        <v>129</v>
      </c>
      <c r="BK161" s="215">
        <f>SUM(BK162:BK179)</f>
        <v>0</v>
      </c>
    </row>
    <row r="162" s="2" customFormat="1" ht="24.15" customHeight="1">
      <c r="A162" s="37"/>
      <c r="B162" s="38"/>
      <c r="C162" s="218" t="s">
        <v>182</v>
      </c>
      <c r="D162" s="218" t="s">
        <v>131</v>
      </c>
      <c r="E162" s="219" t="s">
        <v>189</v>
      </c>
      <c r="F162" s="220" t="s">
        <v>190</v>
      </c>
      <c r="G162" s="221" t="s">
        <v>185</v>
      </c>
      <c r="H162" s="222">
        <v>11.220000000000001</v>
      </c>
      <c r="I162" s="223"/>
      <c r="J162" s="224">
        <f>ROUND(I162*H162,2)</f>
        <v>0</v>
      </c>
      <c r="K162" s="225"/>
      <c r="L162" s="43"/>
      <c r="M162" s="226" t="s">
        <v>1</v>
      </c>
      <c r="N162" s="227" t="s">
        <v>42</v>
      </c>
      <c r="O162" s="90"/>
      <c r="P162" s="228">
        <f>O162*H162</f>
        <v>0</v>
      </c>
      <c r="Q162" s="228">
        <v>0</v>
      </c>
      <c r="R162" s="228">
        <f>Q162*H162</f>
        <v>0</v>
      </c>
      <c r="S162" s="228">
        <v>0.019</v>
      </c>
      <c r="T162" s="229">
        <f>S162*H162</f>
        <v>0.21318000000000001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135</v>
      </c>
      <c r="AT162" s="230" t="s">
        <v>131</v>
      </c>
      <c r="AU162" s="230" t="s">
        <v>136</v>
      </c>
      <c r="AY162" s="16" t="s">
        <v>129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136</v>
      </c>
      <c r="BK162" s="231">
        <f>ROUND(I162*H162,2)</f>
        <v>0</v>
      </c>
      <c r="BL162" s="16" t="s">
        <v>135</v>
      </c>
      <c r="BM162" s="230" t="s">
        <v>191</v>
      </c>
    </row>
    <row r="163" s="13" customFormat="1">
      <c r="A163" s="13"/>
      <c r="B163" s="232"/>
      <c r="C163" s="233"/>
      <c r="D163" s="234" t="s">
        <v>138</v>
      </c>
      <c r="E163" s="235" t="s">
        <v>1</v>
      </c>
      <c r="F163" s="236" t="s">
        <v>450</v>
      </c>
      <c r="G163" s="233"/>
      <c r="H163" s="237">
        <v>11.220000000000001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138</v>
      </c>
      <c r="AU163" s="243" t="s">
        <v>136</v>
      </c>
      <c r="AV163" s="13" t="s">
        <v>136</v>
      </c>
      <c r="AW163" s="13" t="s">
        <v>32</v>
      </c>
      <c r="AX163" s="13" t="s">
        <v>84</v>
      </c>
      <c r="AY163" s="243" t="s">
        <v>129</v>
      </c>
    </row>
    <row r="164" s="2" customFormat="1" ht="24.15" customHeight="1">
      <c r="A164" s="37"/>
      <c r="B164" s="38"/>
      <c r="C164" s="218" t="s">
        <v>188</v>
      </c>
      <c r="D164" s="218" t="s">
        <v>131</v>
      </c>
      <c r="E164" s="219" t="s">
        <v>193</v>
      </c>
      <c r="F164" s="220" t="s">
        <v>194</v>
      </c>
      <c r="G164" s="221" t="s">
        <v>134</v>
      </c>
      <c r="H164" s="222">
        <v>6.7759999999999998</v>
      </c>
      <c r="I164" s="223"/>
      <c r="J164" s="224">
        <f>ROUND(I164*H164,2)</f>
        <v>0</v>
      </c>
      <c r="K164" s="225"/>
      <c r="L164" s="43"/>
      <c r="M164" s="226" t="s">
        <v>1</v>
      </c>
      <c r="N164" s="227" t="s">
        <v>42</v>
      </c>
      <c r="O164" s="90"/>
      <c r="P164" s="228">
        <f>O164*H164</f>
        <v>0</v>
      </c>
      <c r="Q164" s="228">
        <v>0</v>
      </c>
      <c r="R164" s="228">
        <f>Q164*H164</f>
        <v>0</v>
      </c>
      <c r="S164" s="228">
        <v>0.037999999999999999</v>
      </c>
      <c r="T164" s="229">
        <f>S164*H164</f>
        <v>0.25748799999999999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135</v>
      </c>
      <c r="AT164" s="230" t="s">
        <v>131</v>
      </c>
      <c r="AU164" s="230" t="s">
        <v>136</v>
      </c>
      <c r="AY164" s="16" t="s">
        <v>129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136</v>
      </c>
      <c r="BK164" s="231">
        <f>ROUND(I164*H164,2)</f>
        <v>0</v>
      </c>
      <c r="BL164" s="16" t="s">
        <v>135</v>
      </c>
      <c r="BM164" s="230" t="s">
        <v>195</v>
      </c>
    </row>
    <row r="165" s="13" customFormat="1">
      <c r="A165" s="13"/>
      <c r="B165" s="232"/>
      <c r="C165" s="233"/>
      <c r="D165" s="234" t="s">
        <v>138</v>
      </c>
      <c r="E165" s="235" t="s">
        <v>1</v>
      </c>
      <c r="F165" s="236" t="s">
        <v>451</v>
      </c>
      <c r="G165" s="233"/>
      <c r="H165" s="237">
        <v>6.7759999999999998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138</v>
      </c>
      <c r="AU165" s="243" t="s">
        <v>136</v>
      </c>
      <c r="AV165" s="13" t="s">
        <v>136</v>
      </c>
      <c r="AW165" s="13" t="s">
        <v>32</v>
      </c>
      <c r="AX165" s="13" t="s">
        <v>84</v>
      </c>
      <c r="AY165" s="243" t="s">
        <v>129</v>
      </c>
    </row>
    <row r="166" s="2" customFormat="1" ht="49.05" customHeight="1">
      <c r="A166" s="37"/>
      <c r="B166" s="38"/>
      <c r="C166" s="218" t="s">
        <v>8</v>
      </c>
      <c r="D166" s="218" t="s">
        <v>131</v>
      </c>
      <c r="E166" s="219" t="s">
        <v>198</v>
      </c>
      <c r="F166" s="220" t="s">
        <v>199</v>
      </c>
      <c r="G166" s="221" t="s">
        <v>134</v>
      </c>
      <c r="H166" s="222">
        <v>3.4860000000000002</v>
      </c>
      <c r="I166" s="223"/>
      <c r="J166" s="224">
        <f>ROUND(I166*H166,2)</f>
        <v>0</v>
      </c>
      <c r="K166" s="225"/>
      <c r="L166" s="43"/>
      <c r="M166" s="226" t="s">
        <v>1</v>
      </c>
      <c r="N166" s="227" t="s">
        <v>42</v>
      </c>
      <c r="O166" s="90"/>
      <c r="P166" s="228">
        <f>O166*H166</f>
        <v>0</v>
      </c>
      <c r="Q166" s="228">
        <v>0</v>
      </c>
      <c r="R166" s="228">
        <f>Q166*H166</f>
        <v>0</v>
      </c>
      <c r="S166" s="228">
        <v>0.071999999999999995</v>
      </c>
      <c r="T166" s="229">
        <f>S166*H166</f>
        <v>0.25099199999999999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0" t="s">
        <v>135</v>
      </c>
      <c r="AT166" s="230" t="s">
        <v>131</v>
      </c>
      <c r="AU166" s="230" t="s">
        <v>136</v>
      </c>
      <c r="AY166" s="16" t="s">
        <v>129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136</v>
      </c>
      <c r="BK166" s="231">
        <f>ROUND(I166*H166,2)</f>
        <v>0</v>
      </c>
      <c r="BL166" s="16" t="s">
        <v>135</v>
      </c>
      <c r="BM166" s="230" t="s">
        <v>200</v>
      </c>
    </row>
    <row r="167" s="13" customFormat="1">
      <c r="A167" s="13"/>
      <c r="B167" s="232"/>
      <c r="C167" s="233"/>
      <c r="D167" s="234" t="s">
        <v>138</v>
      </c>
      <c r="E167" s="235" t="s">
        <v>1</v>
      </c>
      <c r="F167" s="236" t="s">
        <v>448</v>
      </c>
      <c r="G167" s="233"/>
      <c r="H167" s="237">
        <v>2.113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138</v>
      </c>
      <c r="AU167" s="243" t="s">
        <v>136</v>
      </c>
      <c r="AV167" s="13" t="s">
        <v>136</v>
      </c>
      <c r="AW167" s="13" t="s">
        <v>32</v>
      </c>
      <c r="AX167" s="13" t="s">
        <v>76</v>
      </c>
      <c r="AY167" s="243" t="s">
        <v>129</v>
      </c>
    </row>
    <row r="168" s="13" customFormat="1">
      <c r="A168" s="13"/>
      <c r="B168" s="232"/>
      <c r="C168" s="233"/>
      <c r="D168" s="234" t="s">
        <v>138</v>
      </c>
      <c r="E168" s="235" t="s">
        <v>1</v>
      </c>
      <c r="F168" s="236" t="s">
        <v>449</v>
      </c>
      <c r="G168" s="233"/>
      <c r="H168" s="237">
        <v>1.373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138</v>
      </c>
      <c r="AU168" s="243" t="s">
        <v>136</v>
      </c>
      <c r="AV168" s="13" t="s">
        <v>136</v>
      </c>
      <c r="AW168" s="13" t="s">
        <v>32</v>
      </c>
      <c r="AX168" s="13" t="s">
        <v>76</v>
      </c>
      <c r="AY168" s="243" t="s">
        <v>129</v>
      </c>
    </row>
    <row r="169" s="14" customFormat="1">
      <c r="A169" s="14"/>
      <c r="B169" s="244"/>
      <c r="C169" s="245"/>
      <c r="D169" s="234" t="s">
        <v>138</v>
      </c>
      <c r="E169" s="246" t="s">
        <v>1</v>
      </c>
      <c r="F169" s="247" t="s">
        <v>140</v>
      </c>
      <c r="G169" s="245"/>
      <c r="H169" s="248">
        <v>3.4859999999999998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138</v>
      </c>
      <c r="AU169" s="254" t="s">
        <v>136</v>
      </c>
      <c r="AV169" s="14" t="s">
        <v>135</v>
      </c>
      <c r="AW169" s="14" t="s">
        <v>32</v>
      </c>
      <c r="AX169" s="14" t="s">
        <v>84</v>
      </c>
      <c r="AY169" s="254" t="s">
        <v>129</v>
      </c>
    </row>
    <row r="170" s="2" customFormat="1" ht="24.15" customHeight="1">
      <c r="A170" s="37"/>
      <c r="B170" s="38"/>
      <c r="C170" s="218" t="s">
        <v>197</v>
      </c>
      <c r="D170" s="218" t="s">
        <v>131</v>
      </c>
      <c r="E170" s="219" t="s">
        <v>202</v>
      </c>
      <c r="F170" s="220" t="s">
        <v>203</v>
      </c>
      <c r="G170" s="221" t="s">
        <v>134</v>
      </c>
      <c r="H170" s="222">
        <v>13.775</v>
      </c>
      <c r="I170" s="223"/>
      <c r="J170" s="224">
        <f>ROUND(I170*H170,2)</f>
        <v>0</v>
      </c>
      <c r="K170" s="225"/>
      <c r="L170" s="43"/>
      <c r="M170" s="226" t="s">
        <v>1</v>
      </c>
      <c r="N170" s="227" t="s">
        <v>42</v>
      </c>
      <c r="O170" s="90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0" t="s">
        <v>135</v>
      </c>
      <c r="AT170" s="230" t="s">
        <v>131</v>
      </c>
      <c r="AU170" s="230" t="s">
        <v>136</v>
      </c>
      <c r="AY170" s="16" t="s">
        <v>129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136</v>
      </c>
      <c r="BK170" s="231">
        <f>ROUND(I170*H170,2)</f>
        <v>0</v>
      </c>
      <c r="BL170" s="16" t="s">
        <v>135</v>
      </c>
      <c r="BM170" s="230" t="s">
        <v>204</v>
      </c>
    </row>
    <row r="171" s="13" customFormat="1">
      <c r="A171" s="13"/>
      <c r="B171" s="232"/>
      <c r="C171" s="233"/>
      <c r="D171" s="234" t="s">
        <v>138</v>
      </c>
      <c r="E171" s="235" t="s">
        <v>1</v>
      </c>
      <c r="F171" s="236" t="s">
        <v>452</v>
      </c>
      <c r="G171" s="233"/>
      <c r="H171" s="237">
        <v>13.775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138</v>
      </c>
      <c r="AU171" s="243" t="s">
        <v>136</v>
      </c>
      <c r="AV171" s="13" t="s">
        <v>136</v>
      </c>
      <c r="AW171" s="13" t="s">
        <v>32</v>
      </c>
      <c r="AX171" s="13" t="s">
        <v>84</v>
      </c>
      <c r="AY171" s="243" t="s">
        <v>129</v>
      </c>
    </row>
    <row r="172" s="2" customFormat="1" ht="24.15" customHeight="1">
      <c r="A172" s="37"/>
      <c r="B172" s="38"/>
      <c r="C172" s="218" t="s">
        <v>201</v>
      </c>
      <c r="D172" s="218" t="s">
        <v>131</v>
      </c>
      <c r="E172" s="219" t="s">
        <v>207</v>
      </c>
      <c r="F172" s="220" t="s">
        <v>208</v>
      </c>
      <c r="G172" s="221" t="s">
        <v>134</v>
      </c>
      <c r="H172" s="222">
        <v>3.4860000000000002</v>
      </c>
      <c r="I172" s="223"/>
      <c r="J172" s="224">
        <f>ROUND(I172*H172,2)</f>
        <v>0</v>
      </c>
      <c r="K172" s="225"/>
      <c r="L172" s="43"/>
      <c r="M172" s="226" t="s">
        <v>1</v>
      </c>
      <c r="N172" s="227" t="s">
        <v>42</v>
      </c>
      <c r="O172" s="90"/>
      <c r="P172" s="228">
        <f>O172*H172</f>
        <v>0</v>
      </c>
      <c r="Q172" s="228">
        <v>0.0061500000000000001</v>
      </c>
      <c r="R172" s="228">
        <f>Q172*H172</f>
        <v>0.0214389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135</v>
      </c>
      <c r="AT172" s="230" t="s">
        <v>131</v>
      </c>
      <c r="AU172" s="230" t="s">
        <v>136</v>
      </c>
      <c r="AY172" s="16" t="s">
        <v>129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136</v>
      </c>
      <c r="BK172" s="231">
        <f>ROUND(I172*H172,2)</f>
        <v>0</v>
      </c>
      <c r="BL172" s="16" t="s">
        <v>135</v>
      </c>
      <c r="BM172" s="230" t="s">
        <v>209</v>
      </c>
    </row>
    <row r="173" s="13" customFormat="1">
      <c r="A173" s="13"/>
      <c r="B173" s="232"/>
      <c r="C173" s="233"/>
      <c r="D173" s="234" t="s">
        <v>138</v>
      </c>
      <c r="E173" s="235" t="s">
        <v>1</v>
      </c>
      <c r="F173" s="236" t="s">
        <v>448</v>
      </c>
      <c r="G173" s="233"/>
      <c r="H173" s="237">
        <v>2.113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138</v>
      </c>
      <c r="AU173" s="243" t="s">
        <v>136</v>
      </c>
      <c r="AV173" s="13" t="s">
        <v>136</v>
      </c>
      <c r="AW173" s="13" t="s">
        <v>32</v>
      </c>
      <c r="AX173" s="13" t="s">
        <v>76</v>
      </c>
      <c r="AY173" s="243" t="s">
        <v>129</v>
      </c>
    </row>
    <row r="174" s="13" customFormat="1">
      <c r="A174" s="13"/>
      <c r="B174" s="232"/>
      <c r="C174" s="233"/>
      <c r="D174" s="234" t="s">
        <v>138</v>
      </c>
      <c r="E174" s="235" t="s">
        <v>1</v>
      </c>
      <c r="F174" s="236" t="s">
        <v>449</v>
      </c>
      <c r="G174" s="233"/>
      <c r="H174" s="237">
        <v>1.373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138</v>
      </c>
      <c r="AU174" s="243" t="s">
        <v>136</v>
      </c>
      <c r="AV174" s="13" t="s">
        <v>136</v>
      </c>
      <c r="AW174" s="13" t="s">
        <v>32</v>
      </c>
      <c r="AX174" s="13" t="s">
        <v>76</v>
      </c>
      <c r="AY174" s="243" t="s">
        <v>129</v>
      </c>
    </row>
    <row r="175" s="14" customFormat="1">
      <c r="A175" s="14"/>
      <c r="B175" s="244"/>
      <c r="C175" s="245"/>
      <c r="D175" s="234" t="s">
        <v>138</v>
      </c>
      <c r="E175" s="246" t="s">
        <v>1</v>
      </c>
      <c r="F175" s="247" t="s">
        <v>140</v>
      </c>
      <c r="G175" s="245"/>
      <c r="H175" s="248">
        <v>3.4859999999999998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138</v>
      </c>
      <c r="AU175" s="254" t="s">
        <v>136</v>
      </c>
      <c r="AV175" s="14" t="s">
        <v>135</v>
      </c>
      <c r="AW175" s="14" t="s">
        <v>32</v>
      </c>
      <c r="AX175" s="14" t="s">
        <v>84</v>
      </c>
      <c r="AY175" s="254" t="s">
        <v>129</v>
      </c>
    </row>
    <row r="176" s="2" customFormat="1" ht="24.15" customHeight="1">
      <c r="A176" s="37"/>
      <c r="B176" s="38"/>
      <c r="C176" s="218" t="s">
        <v>206</v>
      </c>
      <c r="D176" s="218" t="s">
        <v>131</v>
      </c>
      <c r="E176" s="219" t="s">
        <v>211</v>
      </c>
      <c r="F176" s="220" t="s">
        <v>212</v>
      </c>
      <c r="G176" s="221" t="s">
        <v>134</v>
      </c>
      <c r="H176" s="222">
        <v>10.023</v>
      </c>
      <c r="I176" s="223"/>
      <c r="J176" s="224">
        <f>ROUND(I176*H176,2)</f>
        <v>0</v>
      </c>
      <c r="K176" s="225"/>
      <c r="L176" s="43"/>
      <c r="M176" s="226" t="s">
        <v>1</v>
      </c>
      <c r="N176" s="227" t="s">
        <v>42</v>
      </c>
      <c r="O176" s="90"/>
      <c r="P176" s="228">
        <f>O176*H176</f>
        <v>0</v>
      </c>
      <c r="Q176" s="228">
        <v>0.0089099999999999995</v>
      </c>
      <c r="R176" s="228">
        <f>Q176*H176</f>
        <v>0.089304929999999991</v>
      </c>
      <c r="S176" s="228">
        <v>0</v>
      </c>
      <c r="T176" s="22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0" t="s">
        <v>135</v>
      </c>
      <c r="AT176" s="230" t="s">
        <v>131</v>
      </c>
      <c r="AU176" s="230" t="s">
        <v>136</v>
      </c>
      <c r="AY176" s="16" t="s">
        <v>129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6" t="s">
        <v>136</v>
      </c>
      <c r="BK176" s="231">
        <f>ROUND(I176*H176,2)</f>
        <v>0</v>
      </c>
      <c r="BL176" s="16" t="s">
        <v>135</v>
      </c>
      <c r="BM176" s="230" t="s">
        <v>213</v>
      </c>
    </row>
    <row r="177" s="13" customFormat="1">
      <c r="A177" s="13"/>
      <c r="B177" s="232"/>
      <c r="C177" s="233"/>
      <c r="D177" s="234" t="s">
        <v>138</v>
      </c>
      <c r="E177" s="235" t="s">
        <v>1</v>
      </c>
      <c r="F177" s="236" t="s">
        <v>453</v>
      </c>
      <c r="G177" s="233"/>
      <c r="H177" s="237">
        <v>6.7690000000000001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138</v>
      </c>
      <c r="AU177" s="243" t="s">
        <v>136</v>
      </c>
      <c r="AV177" s="13" t="s">
        <v>136</v>
      </c>
      <c r="AW177" s="13" t="s">
        <v>32</v>
      </c>
      <c r="AX177" s="13" t="s">
        <v>76</v>
      </c>
      <c r="AY177" s="243" t="s">
        <v>129</v>
      </c>
    </row>
    <row r="178" s="13" customFormat="1">
      <c r="A178" s="13"/>
      <c r="B178" s="232"/>
      <c r="C178" s="233"/>
      <c r="D178" s="234" t="s">
        <v>138</v>
      </c>
      <c r="E178" s="235" t="s">
        <v>1</v>
      </c>
      <c r="F178" s="236" t="s">
        <v>454</v>
      </c>
      <c r="G178" s="233"/>
      <c r="H178" s="237">
        <v>3.254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138</v>
      </c>
      <c r="AU178" s="243" t="s">
        <v>136</v>
      </c>
      <c r="AV178" s="13" t="s">
        <v>136</v>
      </c>
      <c r="AW178" s="13" t="s">
        <v>32</v>
      </c>
      <c r="AX178" s="13" t="s">
        <v>76</v>
      </c>
      <c r="AY178" s="243" t="s">
        <v>129</v>
      </c>
    </row>
    <row r="179" s="14" customFormat="1">
      <c r="A179" s="14"/>
      <c r="B179" s="244"/>
      <c r="C179" s="245"/>
      <c r="D179" s="234" t="s">
        <v>138</v>
      </c>
      <c r="E179" s="246" t="s">
        <v>1</v>
      </c>
      <c r="F179" s="247" t="s">
        <v>140</v>
      </c>
      <c r="G179" s="245"/>
      <c r="H179" s="248">
        <v>10.023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138</v>
      </c>
      <c r="AU179" s="254" t="s">
        <v>136</v>
      </c>
      <c r="AV179" s="14" t="s">
        <v>135</v>
      </c>
      <c r="AW179" s="14" t="s">
        <v>32</v>
      </c>
      <c r="AX179" s="14" t="s">
        <v>84</v>
      </c>
      <c r="AY179" s="254" t="s">
        <v>129</v>
      </c>
    </row>
    <row r="180" s="12" customFormat="1" ht="22.8" customHeight="1">
      <c r="A180" s="12"/>
      <c r="B180" s="202"/>
      <c r="C180" s="203"/>
      <c r="D180" s="204" t="s">
        <v>75</v>
      </c>
      <c r="E180" s="216" t="s">
        <v>215</v>
      </c>
      <c r="F180" s="216" t="s">
        <v>216</v>
      </c>
      <c r="G180" s="203"/>
      <c r="H180" s="203"/>
      <c r="I180" s="206"/>
      <c r="J180" s="217">
        <f>BK180</f>
        <v>0</v>
      </c>
      <c r="K180" s="203"/>
      <c r="L180" s="208"/>
      <c r="M180" s="209"/>
      <c r="N180" s="210"/>
      <c r="O180" s="210"/>
      <c r="P180" s="211">
        <f>SUM(P181:P186)</f>
        <v>0</v>
      </c>
      <c r="Q180" s="210"/>
      <c r="R180" s="211">
        <f>SUM(R181:R186)</f>
        <v>0</v>
      </c>
      <c r="S180" s="210"/>
      <c r="T180" s="212">
        <f>SUM(T181:T186)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3" t="s">
        <v>84</v>
      </c>
      <c r="AT180" s="214" t="s">
        <v>75</v>
      </c>
      <c r="AU180" s="214" t="s">
        <v>84</v>
      </c>
      <c r="AY180" s="213" t="s">
        <v>129</v>
      </c>
      <c r="BK180" s="215">
        <f>SUM(BK181:BK186)</f>
        <v>0</v>
      </c>
    </row>
    <row r="181" s="2" customFormat="1" ht="24.15" customHeight="1">
      <c r="A181" s="37"/>
      <c r="B181" s="38"/>
      <c r="C181" s="218" t="s">
        <v>210</v>
      </c>
      <c r="D181" s="218" t="s">
        <v>131</v>
      </c>
      <c r="E181" s="219" t="s">
        <v>218</v>
      </c>
      <c r="F181" s="220" t="s">
        <v>219</v>
      </c>
      <c r="G181" s="221" t="s">
        <v>220</v>
      </c>
      <c r="H181" s="222">
        <v>1.1240000000000001</v>
      </c>
      <c r="I181" s="223"/>
      <c r="J181" s="224">
        <f>ROUND(I181*H181,2)</f>
        <v>0</v>
      </c>
      <c r="K181" s="225"/>
      <c r="L181" s="43"/>
      <c r="M181" s="226" t="s">
        <v>1</v>
      </c>
      <c r="N181" s="227" t="s">
        <v>42</v>
      </c>
      <c r="O181" s="90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0" t="s">
        <v>135</v>
      </c>
      <c r="AT181" s="230" t="s">
        <v>131</v>
      </c>
      <c r="AU181" s="230" t="s">
        <v>136</v>
      </c>
      <c r="AY181" s="16" t="s">
        <v>129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6" t="s">
        <v>136</v>
      </c>
      <c r="BK181" s="231">
        <f>ROUND(I181*H181,2)</f>
        <v>0</v>
      </c>
      <c r="BL181" s="16" t="s">
        <v>135</v>
      </c>
      <c r="BM181" s="230" t="s">
        <v>221</v>
      </c>
    </row>
    <row r="182" s="2" customFormat="1" ht="33" customHeight="1">
      <c r="A182" s="37"/>
      <c r="B182" s="38"/>
      <c r="C182" s="218" t="s">
        <v>217</v>
      </c>
      <c r="D182" s="218" t="s">
        <v>131</v>
      </c>
      <c r="E182" s="219" t="s">
        <v>223</v>
      </c>
      <c r="F182" s="220" t="s">
        <v>224</v>
      </c>
      <c r="G182" s="221" t="s">
        <v>220</v>
      </c>
      <c r="H182" s="222">
        <v>1.1240000000000001</v>
      </c>
      <c r="I182" s="223"/>
      <c r="J182" s="224">
        <f>ROUND(I182*H182,2)</f>
        <v>0</v>
      </c>
      <c r="K182" s="225"/>
      <c r="L182" s="43"/>
      <c r="M182" s="226" t="s">
        <v>1</v>
      </c>
      <c r="N182" s="227" t="s">
        <v>42</v>
      </c>
      <c r="O182" s="90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0" t="s">
        <v>135</v>
      </c>
      <c r="AT182" s="230" t="s">
        <v>131</v>
      </c>
      <c r="AU182" s="230" t="s">
        <v>136</v>
      </c>
      <c r="AY182" s="16" t="s">
        <v>129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6" t="s">
        <v>136</v>
      </c>
      <c r="BK182" s="231">
        <f>ROUND(I182*H182,2)</f>
        <v>0</v>
      </c>
      <c r="BL182" s="16" t="s">
        <v>135</v>
      </c>
      <c r="BM182" s="230" t="s">
        <v>225</v>
      </c>
    </row>
    <row r="183" s="2" customFormat="1" ht="24.15" customHeight="1">
      <c r="A183" s="37"/>
      <c r="B183" s="38"/>
      <c r="C183" s="218" t="s">
        <v>222</v>
      </c>
      <c r="D183" s="218" t="s">
        <v>131</v>
      </c>
      <c r="E183" s="219" t="s">
        <v>227</v>
      </c>
      <c r="F183" s="220" t="s">
        <v>228</v>
      </c>
      <c r="G183" s="221" t="s">
        <v>220</v>
      </c>
      <c r="H183" s="222">
        <v>15.778000000000001</v>
      </c>
      <c r="I183" s="223"/>
      <c r="J183" s="224">
        <f>ROUND(I183*H183,2)</f>
        <v>0</v>
      </c>
      <c r="K183" s="225"/>
      <c r="L183" s="43"/>
      <c r="M183" s="226" t="s">
        <v>1</v>
      </c>
      <c r="N183" s="227" t="s">
        <v>42</v>
      </c>
      <c r="O183" s="90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135</v>
      </c>
      <c r="AT183" s="230" t="s">
        <v>131</v>
      </c>
      <c r="AU183" s="230" t="s">
        <v>136</v>
      </c>
      <c r="AY183" s="16" t="s">
        <v>129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136</v>
      </c>
      <c r="BK183" s="231">
        <f>ROUND(I183*H183,2)</f>
        <v>0</v>
      </c>
      <c r="BL183" s="16" t="s">
        <v>135</v>
      </c>
      <c r="BM183" s="230" t="s">
        <v>229</v>
      </c>
    </row>
    <row r="184" s="13" customFormat="1">
      <c r="A184" s="13"/>
      <c r="B184" s="232"/>
      <c r="C184" s="233"/>
      <c r="D184" s="234" t="s">
        <v>138</v>
      </c>
      <c r="E184" s="235" t="s">
        <v>1</v>
      </c>
      <c r="F184" s="236" t="s">
        <v>455</v>
      </c>
      <c r="G184" s="233"/>
      <c r="H184" s="237">
        <v>15.778000000000001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138</v>
      </c>
      <c r="AU184" s="243" t="s">
        <v>136</v>
      </c>
      <c r="AV184" s="13" t="s">
        <v>136</v>
      </c>
      <c r="AW184" s="13" t="s">
        <v>32</v>
      </c>
      <c r="AX184" s="13" t="s">
        <v>84</v>
      </c>
      <c r="AY184" s="243" t="s">
        <v>129</v>
      </c>
    </row>
    <row r="185" s="2" customFormat="1" ht="33" customHeight="1">
      <c r="A185" s="37"/>
      <c r="B185" s="38"/>
      <c r="C185" s="218" t="s">
        <v>226</v>
      </c>
      <c r="D185" s="218" t="s">
        <v>131</v>
      </c>
      <c r="E185" s="219" t="s">
        <v>232</v>
      </c>
      <c r="F185" s="220" t="s">
        <v>233</v>
      </c>
      <c r="G185" s="221" t="s">
        <v>220</v>
      </c>
      <c r="H185" s="222">
        <v>1.127</v>
      </c>
      <c r="I185" s="223"/>
      <c r="J185" s="224">
        <f>ROUND(I185*H185,2)</f>
        <v>0</v>
      </c>
      <c r="K185" s="225"/>
      <c r="L185" s="43"/>
      <c r="M185" s="226" t="s">
        <v>1</v>
      </c>
      <c r="N185" s="227" t="s">
        <v>42</v>
      </c>
      <c r="O185" s="90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0" t="s">
        <v>135</v>
      </c>
      <c r="AT185" s="230" t="s">
        <v>131</v>
      </c>
      <c r="AU185" s="230" t="s">
        <v>136</v>
      </c>
      <c r="AY185" s="16" t="s">
        <v>129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6" t="s">
        <v>136</v>
      </c>
      <c r="BK185" s="231">
        <f>ROUND(I185*H185,2)</f>
        <v>0</v>
      </c>
      <c r="BL185" s="16" t="s">
        <v>135</v>
      </c>
      <c r="BM185" s="230" t="s">
        <v>234</v>
      </c>
    </row>
    <row r="186" s="13" customFormat="1">
      <c r="A186" s="13"/>
      <c r="B186" s="232"/>
      <c r="C186" s="233"/>
      <c r="D186" s="234" t="s">
        <v>138</v>
      </c>
      <c r="E186" s="235" t="s">
        <v>1</v>
      </c>
      <c r="F186" s="236" t="s">
        <v>456</v>
      </c>
      <c r="G186" s="233"/>
      <c r="H186" s="237">
        <v>1.127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138</v>
      </c>
      <c r="AU186" s="243" t="s">
        <v>136</v>
      </c>
      <c r="AV186" s="13" t="s">
        <v>136</v>
      </c>
      <c r="AW186" s="13" t="s">
        <v>32</v>
      </c>
      <c r="AX186" s="13" t="s">
        <v>84</v>
      </c>
      <c r="AY186" s="243" t="s">
        <v>129</v>
      </c>
    </row>
    <row r="187" s="12" customFormat="1" ht="22.8" customHeight="1">
      <c r="A187" s="12"/>
      <c r="B187" s="202"/>
      <c r="C187" s="203"/>
      <c r="D187" s="204" t="s">
        <v>75</v>
      </c>
      <c r="E187" s="216" t="s">
        <v>236</v>
      </c>
      <c r="F187" s="216" t="s">
        <v>237</v>
      </c>
      <c r="G187" s="203"/>
      <c r="H187" s="203"/>
      <c r="I187" s="206"/>
      <c r="J187" s="217">
        <f>BK187</f>
        <v>0</v>
      </c>
      <c r="K187" s="203"/>
      <c r="L187" s="208"/>
      <c r="M187" s="209"/>
      <c r="N187" s="210"/>
      <c r="O187" s="210"/>
      <c r="P187" s="211">
        <f>P188</f>
        <v>0</v>
      </c>
      <c r="Q187" s="210"/>
      <c r="R187" s="211">
        <f>R188</f>
        <v>0</v>
      </c>
      <c r="S187" s="210"/>
      <c r="T187" s="212">
        <f>T188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3" t="s">
        <v>84</v>
      </c>
      <c r="AT187" s="214" t="s">
        <v>75</v>
      </c>
      <c r="AU187" s="214" t="s">
        <v>84</v>
      </c>
      <c r="AY187" s="213" t="s">
        <v>129</v>
      </c>
      <c r="BK187" s="215">
        <f>BK188</f>
        <v>0</v>
      </c>
    </row>
    <row r="188" s="2" customFormat="1" ht="21.75" customHeight="1">
      <c r="A188" s="37"/>
      <c r="B188" s="38"/>
      <c r="C188" s="218" t="s">
        <v>231</v>
      </c>
      <c r="D188" s="218" t="s">
        <v>131</v>
      </c>
      <c r="E188" s="219" t="s">
        <v>238</v>
      </c>
      <c r="F188" s="220" t="s">
        <v>239</v>
      </c>
      <c r="G188" s="221" t="s">
        <v>220</v>
      </c>
      <c r="H188" s="222">
        <v>0.22</v>
      </c>
      <c r="I188" s="223"/>
      <c r="J188" s="224">
        <f>ROUND(I188*H188,2)</f>
        <v>0</v>
      </c>
      <c r="K188" s="225"/>
      <c r="L188" s="43"/>
      <c r="M188" s="226" t="s">
        <v>1</v>
      </c>
      <c r="N188" s="227" t="s">
        <v>42</v>
      </c>
      <c r="O188" s="90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0" t="s">
        <v>135</v>
      </c>
      <c r="AT188" s="230" t="s">
        <v>131</v>
      </c>
      <c r="AU188" s="230" t="s">
        <v>136</v>
      </c>
      <c r="AY188" s="16" t="s">
        <v>129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6" t="s">
        <v>136</v>
      </c>
      <c r="BK188" s="231">
        <f>ROUND(I188*H188,2)</f>
        <v>0</v>
      </c>
      <c r="BL188" s="16" t="s">
        <v>135</v>
      </c>
      <c r="BM188" s="230" t="s">
        <v>240</v>
      </c>
    </row>
    <row r="189" s="12" customFormat="1" ht="25.92" customHeight="1">
      <c r="A189" s="12"/>
      <c r="B189" s="202"/>
      <c r="C189" s="203"/>
      <c r="D189" s="204" t="s">
        <v>75</v>
      </c>
      <c r="E189" s="205" t="s">
        <v>241</v>
      </c>
      <c r="F189" s="205" t="s">
        <v>242</v>
      </c>
      <c r="G189" s="203"/>
      <c r="H189" s="203"/>
      <c r="I189" s="206"/>
      <c r="J189" s="207">
        <f>BK189</f>
        <v>0</v>
      </c>
      <c r="K189" s="203"/>
      <c r="L189" s="208"/>
      <c r="M189" s="209"/>
      <c r="N189" s="210"/>
      <c r="O189" s="210"/>
      <c r="P189" s="211">
        <f>P190+P210+P229+P240+P266</f>
        <v>0</v>
      </c>
      <c r="Q189" s="210"/>
      <c r="R189" s="211">
        <f>R190+R210+R229+R240+R266</f>
        <v>1.17594943</v>
      </c>
      <c r="S189" s="210"/>
      <c r="T189" s="212">
        <f>T190+T210+T229+T240+T266</f>
        <v>0.138405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3" t="s">
        <v>136</v>
      </c>
      <c r="AT189" s="214" t="s">
        <v>75</v>
      </c>
      <c r="AU189" s="214" t="s">
        <v>76</v>
      </c>
      <c r="AY189" s="213" t="s">
        <v>129</v>
      </c>
      <c r="BK189" s="215">
        <f>BK190+BK210+BK229+BK240+BK266</f>
        <v>0</v>
      </c>
    </row>
    <row r="190" s="12" customFormat="1" ht="22.8" customHeight="1">
      <c r="A190" s="12"/>
      <c r="B190" s="202"/>
      <c r="C190" s="203"/>
      <c r="D190" s="204" t="s">
        <v>75</v>
      </c>
      <c r="E190" s="216" t="s">
        <v>243</v>
      </c>
      <c r="F190" s="216" t="s">
        <v>244</v>
      </c>
      <c r="G190" s="203"/>
      <c r="H190" s="203"/>
      <c r="I190" s="206"/>
      <c r="J190" s="217">
        <f>BK190</f>
        <v>0</v>
      </c>
      <c r="K190" s="203"/>
      <c r="L190" s="208"/>
      <c r="M190" s="209"/>
      <c r="N190" s="210"/>
      <c r="O190" s="210"/>
      <c r="P190" s="211">
        <f>SUM(P191:P209)</f>
        <v>0</v>
      </c>
      <c r="Q190" s="210"/>
      <c r="R190" s="211">
        <f>SUM(R191:R209)</f>
        <v>0.11321250000000001</v>
      </c>
      <c r="S190" s="210"/>
      <c r="T190" s="212">
        <f>SUM(T191:T209)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3" t="s">
        <v>136</v>
      </c>
      <c r="AT190" s="214" t="s">
        <v>75</v>
      </c>
      <c r="AU190" s="214" t="s">
        <v>84</v>
      </c>
      <c r="AY190" s="213" t="s">
        <v>129</v>
      </c>
      <c r="BK190" s="215">
        <f>SUM(BK191:BK209)</f>
        <v>0</v>
      </c>
    </row>
    <row r="191" s="2" customFormat="1" ht="24.15" customHeight="1">
      <c r="A191" s="37"/>
      <c r="B191" s="38"/>
      <c r="C191" s="218" t="s">
        <v>7</v>
      </c>
      <c r="D191" s="218" t="s">
        <v>131</v>
      </c>
      <c r="E191" s="219" t="s">
        <v>246</v>
      </c>
      <c r="F191" s="220" t="s">
        <v>247</v>
      </c>
      <c r="G191" s="221" t="s">
        <v>134</v>
      </c>
      <c r="H191" s="222">
        <v>10.023</v>
      </c>
      <c r="I191" s="223"/>
      <c r="J191" s="224">
        <f>ROUND(I191*H191,2)</f>
        <v>0</v>
      </c>
      <c r="K191" s="225"/>
      <c r="L191" s="43"/>
      <c r="M191" s="226" t="s">
        <v>1</v>
      </c>
      <c r="N191" s="227" t="s">
        <v>42</v>
      </c>
      <c r="O191" s="90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0" t="s">
        <v>210</v>
      </c>
      <c r="AT191" s="230" t="s">
        <v>131</v>
      </c>
      <c r="AU191" s="230" t="s">
        <v>136</v>
      </c>
      <c r="AY191" s="16" t="s">
        <v>129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6" t="s">
        <v>136</v>
      </c>
      <c r="BK191" s="231">
        <f>ROUND(I191*H191,2)</f>
        <v>0</v>
      </c>
      <c r="BL191" s="16" t="s">
        <v>210</v>
      </c>
      <c r="BM191" s="230" t="s">
        <v>248</v>
      </c>
    </row>
    <row r="192" s="13" customFormat="1">
      <c r="A192" s="13"/>
      <c r="B192" s="232"/>
      <c r="C192" s="233"/>
      <c r="D192" s="234" t="s">
        <v>138</v>
      </c>
      <c r="E192" s="235" t="s">
        <v>1</v>
      </c>
      <c r="F192" s="236" t="s">
        <v>457</v>
      </c>
      <c r="G192" s="233"/>
      <c r="H192" s="237">
        <v>10.023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138</v>
      </c>
      <c r="AU192" s="243" t="s">
        <v>136</v>
      </c>
      <c r="AV192" s="13" t="s">
        <v>136</v>
      </c>
      <c r="AW192" s="13" t="s">
        <v>32</v>
      </c>
      <c r="AX192" s="13" t="s">
        <v>84</v>
      </c>
      <c r="AY192" s="243" t="s">
        <v>129</v>
      </c>
    </row>
    <row r="193" s="2" customFormat="1" ht="24.15" customHeight="1">
      <c r="A193" s="37"/>
      <c r="B193" s="38"/>
      <c r="C193" s="218" t="s">
        <v>245</v>
      </c>
      <c r="D193" s="218" t="s">
        <v>131</v>
      </c>
      <c r="E193" s="219" t="s">
        <v>251</v>
      </c>
      <c r="F193" s="220" t="s">
        <v>252</v>
      </c>
      <c r="G193" s="221" t="s">
        <v>134</v>
      </c>
      <c r="H193" s="222">
        <v>3.7519999999999998</v>
      </c>
      <c r="I193" s="223"/>
      <c r="J193" s="224">
        <f>ROUND(I193*H193,2)</f>
        <v>0</v>
      </c>
      <c r="K193" s="225"/>
      <c r="L193" s="43"/>
      <c r="M193" s="226" t="s">
        <v>1</v>
      </c>
      <c r="N193" s="227" t="s">
        <v>42</v>
      </c>
      <c r="O193" s="90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0" t="s">
        <v>210</v>
      </c>
      <c r="AT193" s="230" t="s">
        <v>131</v>
      </c>
      <c r="AU193" s="230" t="s">
        <v>136</v>
      </c>
      <c r="AY193" s="16" t="s">
        <v>129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6" t="s">
        <v>136</v>
      </c>
      <c r="BK193" s="231">
        <f>ROUND(I193*H193,2)</f>
        <v>0</v>
      </c>
      <c r="BL193" s="16" t="s">
        <v>210</v>
      </c>
      <c r="BM193" s="230" t="s">
        <v>253</v>
      </c>
    </row>
    <row r="194" s="13" customFormat="1">
      <c r="A194" s="13"/>
      <c r="B194" s="232"/>
      <c r="C194" s="233"/>
      <c r="D194" s="234" t="s">
        <v>138</v>
      </c>
      <c r="E194" s="235" t="s">
        <v>1</v>
      </c>
      <c r="F194" s="236" t="s">
        <v>448</v>
      </c>
      <c r="G194" s="233"/>
      <c r="H194" s="237">
        <v>2.113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138</v>
      </c>
      <c r="AU194" s="243" t="s">
        <v>136</v>
      </c>
      <c r="AV194" s="13" t="s">
        <v>136</v>
      </c>
      <c r="AW194" s="13" t="s">
        <v>32</v>
      </c>
      <c r="AX194" s="13" t="s">
        <v>76</v>
      </c>
      <c r="AY194" s="243" t="s">
        <v>129</v>
      </c>
    </row>
    <row r="195" s="13" customFormat="1">
      <c r="A195" s="13"/>
      <c r="B195" s="232"/>
      <c r="C195" s="233"/>
      <c r="D195" s="234" t="s">
        <v>138</v>
      </c>
      <c r="E195" s="235" t="s">
        <v>1</v>
      </c>
      <c r="F195" s="236" t="s">
        <v>449</v>
      </c>
      <c r="G195" s="233"/>
      <c r="H195" s="237">
        <v>1.373</v>
      </c>
      <c r="I195" s="238"/>
      <c r="J195" s="233"/>
      <c r="K195" s="233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138</v>
      </c>
      <c r="AU195" s="243" t="s">
        <v>136</v>
      </c>
      <c r="AV195" s="13" t="s">
        <v>136</v>
      </c>
      <c r="AW195" s="13" t="s">
        <v>32</v>
      </c>
      <c r="AX195" s="13" t="s">
        <v>76</v>
      </c>
      <c r="AY195" s="243" t="s">
        <v>129</v>
      </c>
    </row>
    <row r="196" s="13" customFormat="1">
      <c r="A196" s="13"/>
      <c r="B196" s="232"/>
      <c r="C196" s="233"/>
      <c r="D196" s="234" t="s">
        <v>138</v>
      </c>
      <c r="E196" s="235" t="s">
        <v>1</v>
      </c>
      <c r="F196" s="236" t="s">
        <v>458</v>
      </c>
      <c r="G196" s="233"/>
      <c r="H196" s="237">
        <v>0.26600000000000001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138</v>
      </c>
      <c r="AU196" s="243" t="s">
        <v>136</v>
      </c>
      <c r="AV196" s="13" t="s">
        <v>136</v>
      </c>
      <c r="AW196" s="13" t="s">
        <v>32</v>
      </c>
      <c r="AX196" s="13" t="s">
        <v>76</v>
      </c>
      <c r="AY196" s="243" t="s">
        <v>129</v>
      </c>
    </row>
    <row r="197" s="14" customFormat="1">
      <c r="A197" s="14"/>
      <c r="B197" s="244"/>
      <c r="C197" s="245"/>
      <c r="D197" s="234" t="s">
        <v>138</v>
      </c>
      <c r="E197" s="246" t="s">
        <v>1</v>
      </c>
      <c r="F197" s="247" t="s">
        <v>140</v>
      </c>
      <c r="G197" s="245"/>
      <c r="H197" s="248">
        <v>3.7519999999999998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138</v>
      </c>
      <c r="AU197" s="254" t="s">
        <v>136</v>
      </c>
      <c r="AV197" s="14" t="s">
        <v>135</v>
      </c>
      <c r="AW197" s="14" t="s">
        <v>32</v>
      </c>
      <c r="AX197" s="14" t="s">
        <v>84</v>
      </c>
      <c r="AY197" s="254" t="s">
        <v>129</v>
      </c>
    </row>
    <row r="198" s="2" customFormat="1" ht="33" customHeight="1">
      <c r="A198" s="37"/>
      <c r="B198" s="38"/>
      <c r="C198" s="255" t="s">
        <v>250</v>
      </c>
      <c r="D198" s="255" t="s">
        <v>256</v>
      </c>
      <c r="E198" s="256" t="s">
        <v>257</v>
      </c>
      <c r="F198" s="257" t="s">
        <v>258</v>
      </c>
      <c r="G198" s="258" t="s">
        <v>259</v>
      </c>
      <c r="H198" s="259">
        <v>6.5</v>
      </c>
      <c r="I198" s="260"/>
      <c r="J198" s="261">
        <f>ROUND(I198*H198,2)</f>
        <v>0</v>
      </c>
      <c r="K198" s="262"/>
      <c r="L198" s="263"/>
      <c r="M198" s="264" t="s">
        <v>1</v>
      </c>
      <c r="N198" s="265" t="s">
        <v>42</v>
      </c>
      <c r="O198" s="90"/>
      <c r="P198" s="228">
        <f>O198*H198</f>
        <v>0</v>
      </c>
      <c r="Q198" s="228">
        <v>0.01</v>
      </c>
      <c r="R198" s="228">
        <f>Q198*H198</f>
        <v>0.065000000000000002</v>
      </c>
      <c r="S198" s="228">
        <v>0</v>
      </c>
      <c r="T198" s="229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0" t="s">
        <v>260</v>
      </c>
      <c r="AT198" s="230" t="s">
        <v>256</v>
      </c>
      <c r="AU198" s="230" t="s">
        <v>136</v>
      </c>
      <c r="AY198" s="16" t="s">
        <v>129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6" t="s">
        <v>136</v>
      </c>
      <c r="BK198" s="231">
        <f>ROUND(I198*H198,2)</f>
        <v>0</v>
      </c>
      <c r="BL198" s="16" t="s">
        <v>210</v>
      </c>
      <c r="BM198" s="230" t="s">
        <v>261</v>
      </c>
    </row>
    <row r="199" s="13" customFormat="1">
      <c r="A199" s="13"/>
      <c r="B199" s="232"/>
      <c r="C199" s="233"/>
      <c r="D199" s="234" t="s">
        <v>138</v>
      </c>
      <c r="E199" s="235" t="s">
        <v>1</v>
      </c>
      <c r="F199" s="236" t="s">
        <v>459</v>
      </c>
      <c r="G199" s="233"/>
      <c r="H199" s="237">
        <v>6.5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138</v>
      </c>
      <c r="AU199" s="243" t="s">
        <v>136</v>
      </c>
      <c r="AV199" s="13" t="s">
        <v>136</v>
      </c>
      <c r="AW199" s="13" t="s">
        <v>32</v>
      </c>
      <c r="AX199" s="13" t="s">
        <v>84</v>
      </c>
      <c r="AY199" s="243" t="s">
        <v>129</v>
      </c>
    </row>
    <row r="200" s="2" customFormat="1" ht="37.8" customHeight="1">
      <c r="A200" s="37"/>
      <c r="B200" s="38"/>
      <c r="C200" s="218" t="s">
        <v>255</v>
      </c>
      <c r="D200" s="218" t="s">
        <v>131</v>
      </c>
      <c r="E200" s="219" t="s">
        <v>264</v>
      </c>
      <c r="F200" s="220" t="s">
        <v>265</v>
      </c>
      <c r="G200" s="221" t="s">
        <v>134</v>
      </c>
      <c r="H200" s="222">
        <v>10.023</v>
      </c>
      <c r="I200" s="223"/>
      <c r="J200" s="224">
        <f>ROUND(I200*H200,2)</f>
        <v>0</v>
      </c>
      <c r="K200" s="225"/>
      <c r="L200" s="43"/>
      <c r="M200" s="226" t="s">
        <v>1</v>
      </c>
      <c r="N200" s="227" t="s">
        <v>42</v>
      </c>
      <c r="O200" s="90"/>
      <c r="P200" s="228">
        <f>O200*H200</f>
        <v>0</v>
      </c>
      <c r="Q200" s="228">
        <v>0.0035000000000000001</v>
      </c>
      <c r="R200" s="228">
        <f>Q200*H200</f>
        <v>0.035080500000000001</v>
      </c>
      <c r="S200" s="228">
        <v>0</v>
      </c>
      <c r="T200" s="229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0" t="s">
        <v>210</v>
      </c>
      <c r="AT200" s="230" t="s">
        <v>131</v>
      </c>
      <c r="AU200" s="230" t="s">
        <v>136</v>
      </c>
      <c r="AY200" s="16" t="s">
        <v>129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6" t="s">
        <v>136</v>
      </c>
      <c r="BK200" s="231">
        <f>ROUND(I200*H200,2)</f>
        <v>0</v>
      </c>
      <c r="BL200" s="16" t="s">
        <v>210</v>
      </c>
      <c r="BM200" s="230" t="s">
        <v>266</v>
      </c>
    </row>
    <row r="201" s="13" customFormat="1">
      <c r="A201" s="13"/>
      <c r="B201" s="232"/>
      <c r="C201" s="233"/>
      <c r="D201" s="234" t="s">
        <v>138</v>
      </c>
      <c r="E201" s="235" t="s">
        <v>1</v>
      </c>
      <c r="F201" s="236" t="s">
        <v>453</v>
      </c>
      <c r="G201" s="233"/>
      <c r="H201" s="237">
        <v>6.7690000000000001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138</v>
      </c>
      <c r="AU201" s="243" t="s">
        <v>136</v>
      </c>
      <c r="AV201" s="13" t="s">
        <v>136</v>
      </c>
      <c r="AW201" s="13" t="s">
        <v>32</v>
      </c>
      <c r="AX201" s="13" t="s">
        <v>76</v>
      </c>
      <c r="AY201" s="243" t="s">
        <v>129</v>
      </c>
    </row>
    <row r="202" s="13" customFormat="1">
      <c r="A202" s="13"/>
      <c r="B202" s="232"/>
      <c r="C202" s="233"/>
      <c r="D202" s="234" t="s">
        <v>138</v>
      </c>
      <c r="E202" s="235" t="s">
        <v>1</v>
      </c>
      <c r="F202" s="236" t="s">
        <v>454</v>
      </c>
      <c r="G202" s="233"/>
      <c r="H202" s="237">
        <v>3.254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138</v>
      </c>
      <c r="AU202" s="243" t="s">
        <v>136</v>
      </c>
      <c r="AV202" s="13" t="s">
        <v>136</v>
      </c>
      <c r="AW202" s="13" t="s">
        <v>32</v>
      </c>
      <c r="AX202" s="13" t="s">
        <v>76</v>
      </c>
      <c r="AY202" s="243" t="s">
        <v>129</v>
      </c>
    </row>
    <row r="203" s="14" customFormat="1">
      <c r="A203" s="14"/>
      <c r="B203" s="244"/>
      <c r="C203" s="245"/>
      <c r="D203" s="234" t="s">
        <v>138</v>
      </c>
      <c r="E203" s="246" t="s">
        <v>1</v>
      </c>
      <c r="F203" s="247" t="s">
        <v>140</v>
      </c>
      <c r="G203" s="245"/>
      <c r="H203" s="248">
        <v>10.023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138</v>
      </c>
      <c r="AU203" s="254" t="s">
        <v>136</v>
      </c>
      <c r="AV203" s="14" t="s">
        <v>135</v>
      </c>
      <c r="AW203" s="14" t="s">
        <v>32</v>
      </c>
      <c r="AX203" s="14" t="s">
        <v>84</v>
      </c>
      <c r="AY203" s="254" t="s">
        <v>129</v>
      </c>
    </row>
    <row r="204" s="2" customFormat="1" ht="37.8" customHeight="1">
      <c r="A204" s="37"/>
      <c r="B204" s="38"/>
      <c r="C204" s="218" t="s">
        <v>263</v>
      </c>
      <c r="D204" s="218" t="s">
        <v>131</v>
      </c>
      <c r="E204" s="219" t="s">
        <v>268</v>
      </c>
      <c r="F204" s="220" t="s">
        <v>269</v>
      </c>
      <c r="G204" s="221" t="s">
        <v>134</v>
      </c>
      <c r="H204" s="222">
        <v>3.7519999999999998</v>
      </c>
      <c r="I204" s="223"/>
      <c r="J204" s="224">
        <f>ROUND(I204*H204,2)</f>
        <v>0</v>
      </c>
      <c r="K204" s="225"/>
      <c r="L204" s="43"/>
      <c r="M204" s="226" t="s">
        <v>1</v>
      </c>
      <c r="N204" s="227" t="s">
        <v>42</v>
      </c>
      <c r="O204" s="90"/>
      <c r="P204" s="228">
        <f>O204*H204</f>
        <v>0</v>
      </c>
      <c r="Q204" s="228">
        <v>0.0035000000000000001</v>
      </c>
      <c r="R204" s="228">
        <f>Q204*H204</f>
        <v>0.013132</v>
      </c>
      <c r="S204" s="228">
        <v>0</v>
      </c>
      <c r="T204" s="229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0" t="s">
        <v>210</v>
      </c>
      <c r="AT204" s="230" t="s">
        <v>131</v>
      </c>
      <c r="AU204" s="230" t="s">
        <v>136</v>
      </c>
      <c r="AY204" s="16" t="s">
        <v>129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6" t="s">
        <v>136</v>
      </c>
      <c r="BK204" s="231">
        <f>ROUND(I204*H204,2)</f>
        <v>0</v>
      </c>
      <c r="BL204" s="16" t="s">
        <v>210</v>
      </c>
      <c r="BM204" s="230" t="s">
        <v>270</v>
      </c>
    </row>
    <row r="205" s="13" customFormat="1">
      <c r="A205" s="13"/>
      <c r="B205" s="232"/>
      <c r="C205" s="233"/>
      <c r="D205" s="234" t="s">
        <v>138</v>
      </c>
      <c r="E205" s="235" t="s">
        <v>1</v>
      </c>
      <c r="F205" s="236" t="s">
        <v>448</v>
      </c>
      <c r="G205" s="233"/>
      <c r="H205" s="237">
        <v>2.113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138</v>
      </c>
      <c r="AU205" s="243" t="s">
        <v>136</v>
      </c>
      <c r="AV205" s="13" t="s">
        <v>136</v>
      </c>
      <c r="AW205" s="13" t="s">
        <v>32</v>
      </c>
      <c r="AX205" s="13" t="s">
        <v>76</v>
      </c>
      <c r="AY205" s="243" t="s">
        <v>129</v>
      </c>
    </row>
    <row r="206" s="13" customFormat="1">
      <c r="A206" s="13"/>
      <c r="B206" s="232"/>
      <c r="C206" s="233"/>
      <c r="D206" s="234" t="s">
        <v>138</v>
      </c>
      <c r="E206" s="235" t="s">
        <v>1</v>
      </c>
      <c r="F206" s="236" t="s">
        <v>449</v>
      </c>
      <c r="G206" s="233"/>
      <c r="H206" s="237">
        <v>1.373</v>
      </c>
      <c r="I206" s="238"/>
      <c r="J206" s="233"/>
      <c r="K206" s="233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138</v>
      </c>
      <c r="AU206" s="243" t="s">
        <v>136</v>
      </c>
      <c r="AV206" s="13" t="s">
        <v>136</v>
      </c>
      <c r="AW206" s="13" t="s">
        <v>32</v>
      </c>
      <c r="AX206" s="13" t="s">
        <v>76</v>
      </c>
      <c r="AY206" s="243" t="s">
        <v>129</v>
      </c>
    </row>
    <row r="207" s="13" customFormat="1">
      <c r="A207" s="13"/>
      <c r="B207" s="232"/>
      <c r="C207" s="233"/>
      <c r="D207" s="234" t="s">
        <v>138</v>
      </c>
      <c r="E207" s="235" t="s">
        <v>1</v>
      </c>
      <c r="F207" s="236" t="s">
        <v>458</v>
      </c>
      <c r="G207" s="233"/>
      <c r="H207" s="237">
        <v>0.26600000000000001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138</v>
      </c>
      <c r="AU207" s="243" t="s">
        <v>136</v>
      </c>
      <c r="AV207" s="13" t="s">
        <v>136</v>
      </c>
      <c r="AW207" s="13" t="s">
        <v>32</v>
      </c>
      <c r="AX207" s="13" t="s">
        <v>76</v>
      </c>
      <c r="AY207" s="243" t="s">
        <v>129</v>
      </c>
    </row>
    <row r="208" s="14" customFormat="1">
      <c r="A208" s="14"/>
      <c r="B208" s="244"/>
      <c r="C208" s="245"/>
      <c r="D208" s="234" t="s">
        <v>138</v>
      </c>
      <c r="E208" s="246" t="s">
        <v>1</v>
      </c>
      <c r="F208" s="247" t="s">
        <v>140</v>
      </c>
      <c r="G208" s="245"/>
      <c r="H208" s="248">
        <v>3.7519999999999998</v>
      </c>
      <c r="I208" s="249"/>
      <c r="J208" s="245"/>
      <c r="K208" s="245"/>
      <c r="L208" s="250"/>
      <c r="M208" s="251"/>
      <c r="N208" s="252"/>
      <c r="O208" s="252"/>
      <c r="P208" s="252"/>
      <c r="Q208" s="252"/>
      <c r="R208" s="252"/>
      <c r="S208" s="252"/>
      <c r="T208" s="25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4" t="s">
        <v>138</v>
      </c>
      <c r="AU208" s="254" t="s">
        <v>136</v>
      </c>
      <c r="AV208" s="14" t="s">
        <v>135</v>
      </c>
      <c r="AW208" s="14" t="s">
        <v>32</v>
      </c>
      <c r="AX208" s="14" t="s">
        <v>84</v>
      </c>
      <c r="AY208" s="254" t="s">
        <v>129</v>
      </c>
    </row>
    <row r="209" s="2" customFormat="1" ht="33" customHeight="1">
      <c r="A209" s="37"/>
      <c r="B209" s="38"/>
      <c r="C209" s="218" t="s">
        <v>267</v>
      </c>
      <c r="D209" s="218" t="s">
        <v>131</v>
      </c>
      <c r="E209" s="219" t="s">
        <v>273</v>
      </c>
      <c r="F209" s="220" t="s">
        <v>274</v>
      </c>
      <c r="G209" s="221" t="s">
        <v>220</v>
      </c>
      <c r="H209" s="222">
        <v>0.113</v>
      </c>
      <c r="I209" s="223"/>
      <c r="J209" s="224">
        <f>ROUND(I209*H209,2)</f>
        <v>0</v>
      </c>
      <c r="K209" s="225"/>
      <c r="L209" s="43"/>
      <c r="M209" s="226" t="s">
        <v>1</v>
      </c>
      <c r="N209" s="227" t="s">
        <v>42</v>
      </c>
      <c r="O209" s="90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0" t="s">
        <v>210</v>
      </c>
      <c r="AT209" s="230" t="s">
        <v>131</v>
      </c>
      <c r="AU209" s="230" t="s">
        <v>136</v>
      </c>
      <c r="AY209" s="16" t="s">
        <v>129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6" t="s">
        <v>136</v>
      </c>
      <c r="BK209" s="231">
        <f>ROUND(I209*H209,2)</f>
        <v>0</v>
      </c>
      <c r="BL209" s="16" t="s">
        <v>210</v>
      </c>
      <c r="BM209" s="230" t="s">
        <v>275</v>
      </c>
    </row>
    <row r="210" s="12" customFormat="1" ht="22.8" customHeight="1">
      <c r="A210" s="12"/>
      <c r="B210" s="202"/>
      <c r="C210" s="203"/>
      <c r="D210" s="204" t="s">
        <v>75</v>
      </c>
      <c r="E210" s="216" t="s">
        <v>276</v>
      </c>
      <c r="F210" s="216" t="s">
        <v>277</v>
      </c>
      <c r="G210" s="203"/>
      <c r="H210" s="203"/>
      <c r="I210" s="206"/>
      <c r="J210" s="217">
        <f>BK210</f>
        <v>0</v>
      </c>
      <c r="K210" s="203"/>
      <c r="L210" s="208"/>
      <c r="M210" s="209"/>
      <c r="N210" s="210"/>
      <c r="O210" s="210"/>
      <c r="P210" s="211">
        <f>SUM(P211:P228)</f>
        <v>0</v>
      </c>
      <c r="Q210" s="210"/>
      <c r="R210" s="211">
        <f>SUM(R211:R228)</f>
        <v>0.16943536000000001</v>
      </c>
      <c r="S210" s="210"/>
      <c r="T210" s="212">
        <f>SUM(T211:T228)</f>
        <v>0.1295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3" t="s">
        <v>136</v>
      </c>
      <c r="AT210" s="214" t="s">
        <v>75</v>
      </c>
      <c r="AU210" s="214" t="s">
        <v>84</v>
      </c>
      <c r="AY210" s="213" t="s">
        <v>129</v>
      </c>
      <c r="BK210" s="215">
        <f>SUM(BK211:BK228)</f>
        <v>0</v>
      </c>
    </row>
    <row r="211" s="2" customFormat="1" ht="33" customHeight="1">
      <c r="A211" s="37"/>
      <c r="B211" s="38"/>
      <c r="C211" s="218" t="s">
        <v>272</v>
      </c>
      <c r="D211" s="218" t="s">
        <v>131</v>
      </c>
      <c r="E211" s="219" t="s">
        <v>279</v>
      </c>
      <c r="F211" s="220" t="s">
        <v>280</v>
      </c>
      <c r="G211" s="221" t="s">
        <v>185</v>
      </c>
      <c r="H211" s="222">
        <v>3.98</v>
      </c>
      <c r="I211" s="223"/>
      <c r="J211" s="224">
        <f>ROUND(I211*H211,2)</f>
        <v>0</v>
      </c>
      <c r="K211" s="225"/>
      <c r="L211" s="43"/>
      <c r="M211" s="226" t="s">
        <v>1</v>
      </c>
      <c r="N211" s="227" t="s">
        <v>42</v>
      </c>
      <c r="O211" s="90"/>
      <c r="P211" s="228">
        <f>O211*H211</f>
        <v>0</v>
      </c>
      <c r="Q211" s="228">
        <v>0</v>
      </c>
      <c r="R211" s="228">
        <f>Q211*H211</f>
        <v>0</v>
      </c>
      <c r="S211" s="228">
        <v>0.025000000000000001</v>
      </c>
      <c r="T211" s="229">
        <f>S211*H211</f>
        <v>0.099500000000000005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0" t="s">
        <v>210</v>
      </c>
      <c r="AT211" s="230" t="s">
        <v>131</v>
      </c>
      <c r="AU211" s="230" t="s">
        <v>136</v>
      </c>
      <c r="AY211" s="16" t="s">
        <v>129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6" t="s">
        <v>136</v>
      </c>
      <c r="BK211" s="231">
        <f>ROUND(I211*H211,2)</f>
        <v>0</v>
      </c>
      <c r="BL211" s="16" t="s">
        <v>210</v>
      </c>
      <c r="BM211" s="230" t="s">
        <v>281</v>
      </c>
    </row>
    <row r="212" s="13" customFormat="1">
      <c r="A212" s="13"/>
      <c r="B212" s="232"/>
      <c r="C212" s="233"/>
      <c r="D212" s="234" t="s">
        <v>138</v>
      </c>
      <c r="E212" s="235" t="s">
        <v>1</v>
      </c>
      <c r="F212" s="236" t="s">
        <v>460</v>
      </c>
      <c r="G212" s="233"/>
      <c r="H212" s="237">
        <v>3.98</v>
      </c>
      <c r="I212" s="238"/>
      <c r="J212" s="233"/>
      <c r="K212" s="233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138</v>
      </c>
      <c r="AU212" s="243" t="s">
        <v>136</v>
      </c>
      <c r="AV212" s="13" t="s">
        <v>136</v>
      </c>
      <c r="AW212" s="13" t="s">
        <v>32</v>
      </c>
      <c r="AX212" s="13" t="s">
        <v>84</v>
      </c>
      <c r="AY212" s="243" t="s">
        <v>129</v>
      </c>
    </row>
    <row r="213" s="2" customFormat="1" ht="24.15" customHeight="1">
      <c r="A213" s="37"/>
      <c r="B213" s="38"/>
      <c r="C213" s="218" t="s">
        <v>278</v>
      </c>
      <c r="D213" s="218" t="s">
        <v>131</v>
      </c>
      <c r="E213" s="219" t="s">
        <v>284</v>
      </c>
      <c r="F213" s="220" t="s">
        <v>285</v>
      </c>
      <c r="G213" s="221" t="s">
        <v>185</v>
      </c>
      <c r="H213" s="222">
        <v>4.508</v>
      </c>
      <c r="I213" s="223"/>
      <c r="J213" s="224">
        <f>ROUND(I213*H213,2)</f>
        <v>0</v>
      </c>
      <c r="K213" s="225"/>
      <c r="L213" s="43"/>
      <c r="M213" s="226" t="s">
        <v>1</v>
      </c>
      <c r="N213" s="227" t="s">
        <v>42</v>
      </c>
      <c r="O213" s="90"/>
      <c r="P213" s="228">
        <f>O213*H213</f>
        <v>0</v>
      </c>
      <c r="Q213" s="228">
        <v>0.00072000000000000005</v>
      </c>
      <c r="R213" s="228">
        <f>Q213*H213</f>
        <v>0.0032457600000000003</v>
      </c>
      <c r="S213" s="228">
        <v>0</v>
      </c>
      <c r="T213" s="229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0" t="s">
        <v>210</v>
      </c>
      <c r="AT213" s="230" t="s">
        <v>131</v>
      </c>
      <c r="AU213" s="230" t="s">
        <v>136</v>
      </c>
      <c r="AY213" s="16" t="s">
        <v>129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6" t="s">
        <v>136</v>
      </c>
      <c r="BK213" s="231">
        <f>ROUND(I213*H213,2)</f>
        <v>0</v>
      </c>
      <c r="BL213" s="16" t="s">
        <v>210</v>
      </c>
      <c r="BM213" s="230" t="s">
        <v>286</v>
      </c>
    </row>
    <row r="214" s="13" customFormat="1">
      <c r="A214" s="13"/>
      <c r="B214" s="232"/>
      <c r="C214" s="233"/>
      <c r="D214" s="234" t="s">
        <v>138</v>
      </c>
      <c r="E214" s="235" t="s">
        <v>1</v>
      </c>
      <c r="F214" s="236" t="s">
        <v>461</v>
      </c>
      <c r="G214" s="233"/>
      <c r="H214" s="237">
        <v>4.508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138</v>
      </c>
      <c r="AU214" s="243" t="s">
        <v>136</v>
      </c>
      <c r="AV214" s="13" t="s">
        <v>136</v>
      </c>
      <c r="AW214" s="13" t="s">
        <v>32</v>
      </c>
      <c r="AX214" s="13" t="s">
        <v>84</v>
      </c>
      <c r="AY214" s="243" t="s">
        <v>129</v>
      </c>
    </row>
    <row r="215" s="2" customFormat="1" ht="21.75" customHeight="1">
      <c r="A215" s="37"/>
      <c r="B215" s="38"/>
      <c r="C215" s="255" t="s">
        <v>283</v>
      </c>
      <c r="D215" s="255" t="s">
        <v>256</v>
      </c>
      <c r="E215" s="256" t="s">
        <v>289</v>
      </c>
      <c r="F215" s="257" t="s">
        <v>290</v>
      </c>
      <c r="G215" s="258" t="s">
        <v>185</v>
      </c>
      <c r="H215" s="259">
        <v>4.508</v>
      </c>
      <c r="I215" s="260"/>
      <c r="J215" s="261">
        <f>ROUND(I215*H215,2)</f>
        <v>0</v>
      </c>
      <c r="K215" s="262"/>
      <c r="L215" s="263"/>
      <c r="M215" s="264" t="s">
        <v>1</v>
      </c>
      <c r="N215" s="265" t="s">
        <v>42</v>
      </c>
      <c r="O215" s="90"/>
      <c r="P215" s="228">
        <f>O215*H215</f>
        <v>0</v>
      </c>
      <c r="Q215" s="228">
        <v>0.0057000000000000002</v>
      </c>
      <c r="R215" s="228">
        <f>Q215*H215</f>
        <v>0.025695600000000002</v>
      </c>
      <c r="S215" s="228">
        <v>0</v>
      </c>
      <c r="T215" s="229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0" t="s">
        <v>260</v>
      </c>
      <c r="AT215" s="230" t="s">
        <v>256</v>
      </c>
      <c r="AU215" s="230" t="s">
        <v>136</v>
      </c>
      <c r="AY215" s="16" t="s">
        <v>129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6" t="s">
        <v>136</v>
      </c>
      <c r="BK215" s="231">
        <f>ROUND(I215*H215,2)</f>
        <v>0</v>
      </c>
      <c r="BL215" s="16" t="s">
        <v>210</v>
      </c>
      <c r="BM215" s="230" t="s">
        <v>291</v>
      </c>
    </row>
    <row r="216" s="13" customFormat="1">
      <c r="A216" s="13"/>
      <c r="B216" s="232"/>
      <c r="C216" s="233"/>
      <c r="D216" s="234" t="s">
        <v>138</v>
      </c>
      <c r="E216" s="235" t="s">
        <v>1</v>
      </c>
      <c r="F216" s="236" t="s">
        <v>462</v>
      </c>
      <c r="G216" s="233"/>
      <c r="H216" s="237">
        <v>4.508</v>
      </c>
      <c r="I216" s="238"/>
      <c r="J216" s="233"/>
      <c r="K216" s="233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138</v>
      </c>
      <c r="AU216" s="243" t="s">
        <v>136</v>
      </c>
      <c r="AV216" s="13" t="s">
        <v>136</v>
      </c>
      <c r="AW216" s="13" t="s">
        <v>32</v>
      </c>
      <c r="AX216" s="13" t="s">
        <v>84</v>
      </c>
      <c r="AY216" s="243" t="s">
        <v>129</v>
      </c>
    </row>
    <row r="217" s="2" customFormat="1" ht="24.15" customHeight="1">
      <c r="A217" s="37"/>
      <c r="B217" s="38"/>
      <c r="C217" s="218" t="s">
        <v>288</v>
      </c>
      <c r="D217" s="218" t="s">
        <v>131</v>
      </c>
      <c r="E217" s="219" t="s">
        <v>294</v>
      </c>
      <c r="F217" s="220" t="s">
        <v>295</v>
      </c>
      <c r="G217" s="221" t="s">
        <v>185</v>
      </c>
      <c r="H217" s="222">
        <v>2.7000000000000002</v>
      </c>
      <c r="I217" s="223"/>
      <c r="J217" s="224">
        <f>ROUND(I217*H217,2)</f>
        <v>0</v>
      </c>
      <c r="K217" s="225"/>
      <c r="L217" s="43"/>
      <c r="M217" s="226" t="s">
        <v>1</v>
      </c>
      <c r="N217" s="227" t="s">
        <v>42</v>
      </c>
      <c r="O217" s="90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0" t="s">
        <v>210</v>
      </c>
      <c r="AT217" s="230" t="s">
        <v>131</v>
      </c>
      <c r="AU217" s="230" t="s">
        <v>136</v>
      </c>
      <c r="AY217" s="16" t="s">
        <v>129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6" t="s">
        <v>136</v>
      </c>
      <c r="BK217" s="231">
        <f>ROUND(I217*H217,2)</f>
        <v>0</v>
      </c>
      <c r="BL217" s="16" t="s">
        <v>210</v>
      </c>
      <c r="BM217" s="230" t="s">
        <v>296</v>
      </c>
    </row>
    <row r="218" s="13" customFormat="1">
      <c r="A218" s="13"/>
      <c r="B218" s="232"/>
      <c r="C218" s="233"/>
      <c r="D218" s="234" t="s">
        <v>138</v>
      </c>
      <c r="E218" s="235" t="s">
        <v>1</v>
      </c>
      <c r="F218" s="236" t="s">
        <v>297</v>
      </c>
      <c r="G218" s="233"/>
      <c r="H218" s="237">
        <v>2.7000000000000002</v>
      </c>
      <c r="I218" s="238"/>
      <c r="J218" s="233"/>
      <c r="K218" s="233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138</v>
      </c>
      <c r="AU218" s="243" t="s">
        <v>136</v>
      </c>
      <c r="AV218" s="13" t="s">
        <v>136</v>
      </c>
      <c r="AW218" s="13" t="s">
        <v>32</v>
      </c>
      <c r="AX218" s="13" t="s">
        <v>84</v>
      </c>
      <c r="AY218" s="243" t="s">
        <v>129</v>
      </c>
    </row>
    <row r="219" s="2" customFormat="1" ht="21.75" customHeight="1">
      <c r="A219" s="37"/>
      <c r="B219" s="38"/>
      <c r="C219" s="255" t="s">
        <v>293</v>
      </c>
      <c r="D219" s="255" t="s">
        <v>256</v>
      </c>
      <c r="E219" s="256" t="s">
        <v>298</v>
      </c>
      <c r="F219" s="257" t="s">
        <v>299</v>
      </c>
      <c r="G219" s="258" t="s">
        <v>185</v>
      </c>
      <c r="H219" s="259">
        <v>2.9700000000000002</v>
      </c>
      <c r="I219" s="260"/>
      <c r="J219" s="261">
        <f>ROUND(I219*H219,2)</f>
        <v>0</v>
      </c>
      <c r="K219" s="262"/>
      <c r="L219" s="263"/>
      <c r="M219" s="264" t="s">
        <v>1</v>
      </c>
      <c r="N219" s="265" t="s">
        <v>42</v>
      </c>
      <c r="O219" s="90"/>
      <c r="P219" s="228">
        <f>O219*H219</f>
        <v>0</v>
      </c>
      <c r="Q219" s="228">
        <v>0.00020000000000000001</v>
      </c>
      <c r="R219" s="228">
        <f>Q219*H219</f>
        <v>0.00059400000000000002</v>
      </c>
      <c r="S219" s="228">
        <v>0</v>
      </c>
      <c r="T219" s="229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0" t="s">
        <v>260</v>
      </c>
      <c r="AT219" s="230" t="s">
        <v>256</v>
      </c>
      <c r="AU219" s="230" t="s">
        <v>136</v>
      </c>
      <c r="AY219" s="16" t="s">
        <v>129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6" t="s">
        <v>136</v>
      </c>
      <c r="BK219" s="231">
        <f>ROUND(I219*H219,2)</f>
        <v>0</v>
      </c>
      <c r="BL219" s="16" t="s">
        <v>210</v>
      </c>
      <c r="BM219" s="230" t="s">
        <v>300</v>
      </c>
    </row>
    <row r="220" s="13" customFormat="1">
      <c r="A220" s="13"/>
      <c r="B220" s="232"/>
      <c r="C220" s="233"/>
      <c r="D220" s="234" t="s">
        <v>138</v>
      </c>
      <c r="E220" s="233"/>
      <c r="F220" s="236" t="s">
        <v>301</v>
      </c>
      <c r="G220" s="233"/>
      <c r="H220" s="237">
        <v>2.9700000000000002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138</v>
      </c>
      <c r="AU220" s="243" t="s">
        <v>136</v>
      </c>
      <c r="AV220" s="13" t="s">
        <v>136</v>
      </c>
      <c r="AW220" s="13" t="s">
        <v>4</v>
      </c>
      <c r="AX220" s="13" t="s">
        <v>84</v>
      </c>
      <c r="AY220" s="243" t="s">
        <v>129</v>
      </c>
    </row>
    <row r="221" s="2" customFormat="1" ht="24.15" customHeight="1">
      <c r="A221" s="37"/>
      <c r="B221" s="38"/>
      <c r="C221" s="218" t="s">
        <v>260</v>
      </c>
      <c r="D221" s="218" t="s">
        <v>131</v>
      </c>
      <c r="E221" s="219" t="s">
        <v>303</v>
      </c>
      <c r="F221" s="220" t="s">
        <v>304</v>
      </c>
      <c r="G221" s="221" t="s">
        <v>305</v>
      </c>
      <c r="H221" s="222">
        <v>1</v>
      </c>
      <c r="I221" s="223"/>
      <c r="J221" s="224">
        <f>ROUND(I221*H221,2)</f>
        <v>0</v>
      </c>
      <c r="K221" s="225"/>
      <c r="L221" s="43"/>
      <c r="M221" s="226" t="s">
        <v>1</v>
      </c>
      <c r="N221" s="227" t="s">
        <v>42</v>
      </c>
      <c r="O221" s="90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0" t="s">
        <v>210</v>
      </c>
      <c r="AT221" s="230" t="s">
        <v>131</v>
      </c>
      <c r="AU221" s="230" t="s">
        <v>136</v>
      </c>
      <c r="AY221" s="16" t="s">
        <v>129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6" t="s">
        <v>136</v>
      </c>
      <c r="BK221" s="231">
        <f>ROUND(I221*H221,2)</f>
        <v>0</v>
      </c>
      <c r="BL221" s="16" t="s">
        <v>210</v>
      </c>
      <c r="BM221" s="230" t="s">
        <v>306</v>
      </c>
    </row>
    <row r="222" s="2" customFormat="1" ht="16.5" customHeight="1">
      <c r="A222" s="37"/>
      <c r="B222" s="38"/>
      <c r="C222" s="255" t="s">
        <v>302</v>
      </c>
      <c r="D222" s="255" t="s">
        <v>256</v>
      </c>
      <c r="E222" s="256" t="s">
        <v>308</v>
      </c>
      <c r="F222" s="257" t="s">
        <v>309</v>
      </c>
      <c r="G222" s="258" t="s">
        <v>134</v>
      </c>
      <c r="H222" s="259">
        <v>0.40500000000000003</v>
      </c>
      <c r="I222" s="260"/>
      <c r="J222" s="261">
        <f>ROUND(I222*H222,2)</f>
        <v>0</v>
      </c>
      <c r="K222" s="262"/>
      <c r="L222" s="263"/>
      <c r="M222" s="264" t="s">
        <v>1</v>
      </c>
      <c r="N222" s="265" t="s">
        <v>42</v>
      </c>
      <c r="O222" s="90"/>
      <c r="P222" s="228">
        <f>O222*H222</f>
        <v>0</v>
      </c>
      <c r="Q222" s="228">
        <v>0.02</v>
      </c>
      <c r="R222" s="228">
        <f>Q222*H222</f>
        <v>0.0081000000000000013</v>
      </c>
      <c r="S222" s="228">
        <v>0</v>
      </c>
      <c r="T222" s="229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0" t="s">
        <v>260</v>
      </c>
      <c r="AT222" s="230" t="s">
        <v>256</v>
      </c>
      <c r="AU222" s="230" t="s">
        <v>136</v>
      </c>
      <c r="AY222" s="16" t="s">
        <v>129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6" t="s">
        <v>136</v>
      </c>
      <c r="BK222" s="231">
        <f>ROUND(I222*H222,2)</f>
        <v>0</v>
      </c>
      <c r="BL222" s="16" t="s">
        <v>210</v>
      </c>
      <c r="BM222" s="230" t="s">
        <v>310</v>
      </c>
    </row>
    <row r="223" s="13" customFormat="1">
      <c r="A223" s="13"/>
      <c r="B223" s="232"/>
      <c r="C223" s="233"/>
      <c r="D223" s="234" t="s">
        <v>138</v>
      </c>
      <c r="E223" s="235" t="s">
        <v>1</v>
      </c>
      <c r="F223" s="236" t="s">
        <v>311</v>
      </c>
      <c r="G223" s="233"/>
      <c r="H223" s="237">
        <v>0.40500000000000003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138</v>
      </c>
      <c r="AU223" s="243" t="s">
        <v>136</v>
      </c>
      <c r="AV223" s="13" t="s">
        <v>136</v>
      </c>
      <c r="AW223" s="13" t="s">
        <v>32</v>
      </c>
      <c r="AX223" s="13" t="s">
        <v>84</v>
      </c>
      <c r="AY223" s="243" t="s">
        <v>129</v>
      </c>
    </row>
    <row r="224" s="2" customFormat="1" ht="33" customHeight="1">
      <c r="A224" s="37"/>
      <c r="B224" s="38"/>
      <c r="C224" s="218" t="s">
        <v>307</v>
      </c>
      <c r="D224" s="218" t="s">
        <v>131</v>
      </c>
      <c r="E224" s="219" t="s">
        <v>313</v>
      </c>
      <c r="F224" s="220" t="s">
        <v>314</v>
      </c>
      <c r="G224" s="221" t="s">
        <v>259</v>
      </c>
      <c r="H224" s="222">
        <v>30</v>
      </c>
      <c r="I224" s="223"/>
      <c r="J224" s="224">
        <f>ROUND(I224*H224,2)</f>
        <v>0</v>
      </c>
      <c r="K224" s="225"/>
      <c r="L224" s="43"/>
      <c r="M224" s="226" t="s">
        <v>1</v>
      </c>
      <c r="N224" s="227" t="s">
        <v>42</v>
      </c>
      <c r="O224" s="90"/>
      <c r="P224" s="228">
        <f>O224*H224</f>
        <v>0</v>
      </c>
      <c r="Q224" s="228">
        <v>6.0000000000000002E-05</v>
      </c>
      <c r="R224" s="228">
        <f>Q224*H224</f>
        <v>0.0018</v>
      </c>
      <c r="S224" s="228">
        <v>0</v>
      </c>
      <c r="T224" s="229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0" t="s">
        <v>210</v>
      </c>
      <c r="AT224" s="230" t="s">
        <v>131</v>
      </c>
      <c r="AU224" s="230" t="s">
        <v>136</v>
      </c>
      <c r="AY224" s="16" t="s">
        <v>129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6" t="s">
        <v>136</v>
      </c>
      <c r="BK224" s="231">
        <f>ROUND(I224*H224,2)</f>
        <v>0</v>
      </c>
      <c r="BL224" s="16" t="s">
        <v>210</v>
      </c>
      <c r="BM224" s="230" t="s">
        <v>315</v>
      </c>
    </row>
    <row r="225" s="2" customFormat="1" ht="16.5" customHeight="1">
      <c r="A225" s="37"/>
      <c r="B225" s="38"/>
      <c r="C225" s="255" t="s">
        <v>312</v>
      </c>
      <c r="D225" s="255" t="s">
        <v>256</v>
      </c>
      <c r="E225" s="256" t="s">
        <v>317</v>
      </c>
      <c r="F225" s="257" t="s">
        <v>318</v>
      </c>
      <c r="G225" s="258" t="s">
        <v>305</v>
      </c>
      <c r="H225" s="259">
        <v>2</v>
      </c>
      <c r="I225" s="260"/>
      <c r="J225" s="261">
        <f>ROUND(I225*H225,2)</f>
        <v>0</v>
      </c>
      <c r="K225" s="262"/>
      <c r="L225" s="263"/>
      <c r="M225" s="264" t="s">
        <v>1</v>
      </c>
      <c r="N225" s="265" t="s">
        <v>42</v>
      </c>
      <c r="O225" s="90"/>
      <c r="P225" s="228">
        <f>O225*H225</f>
        <v>0</v>
      </c>
      <c r="Q225" s="228">
        <v>0.065000000000000002</v>
      </c>
      <c r="R225" s="228">
        <f>Q225*H225</f>
        <v>0.13</v>
      </c>
      <c r="S225" s="228">
        <v>0</v>
      </c>
      <c r="T225" s="229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0" t="s">
        <v>260</v>
      </c>
      <c r="AT225" s="230" t="s">
        <v>256</v>
      </c>
      <c r="AU225" s="230" t="s">
        <v>136</v>
      </c>
      <c r="AY225" s="16" t="s">
        <v>129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6" t="s">
        <v>136</v>
      </c>
      <c r="BK225" s="231">
        <f>ROUND(I225*H225,2)</f>
        <v>0</v>
      </c>
      <c r="BL225" s="16" t="s">
        <v>210</v>
      </c>
      <c r="BM225" s="230" t="s">
        <v>319</v>
      </c>
    </row>
    <row r="226" s="13" customFormat="1">
      <c r="A226" s="13"/>
      <c r="B226" s="232"/>
      <c r="C226" s="233"/>
      <c r="D226" s="234" t="s">
        <v>138</v>
      </c>
      <c r="E226" s="235" t="s">
        <v>1</v>
      </c>
      <c r="F226" s="236" t="s">
        <v>136</v>
      </c>
      <c r="G226" s="233"/>
      <c r="H226" s="237">
        <v>2</v>
      </c>
      <c r="I226" s="238"/>
      <c r="J226" s="233"/>
      <c r="K226" s="233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138</v>
      </c>
      <c r="AU226" s="243" t="s">
        <v>136</v>
      </c>
      <c r="AV226" s="13" t="s">
        <v>136</v>
      </c>
      <c r="AW226" s="13" t="s">
        <v>32</v>
      </c>
      <c r="AX226" s="13" t="s">
        <v>84</v>
      </c>
      <c r="AY226" s="243" t="s">
        <v>129</v>
      </c>
    </row>
    <row r="227" s="2" customFormat="1" ht="33" customHeight="1">
      <c r="A227" s="37"/>
      <c r="B227" s="38"/>
      <c r="C227" s="218" t="s">
        <v>316</v>
      </c>
      <c r="D227" s="218" t="s">
        <v>131</v>
      </c>
      <c r="E227" s="219" t="s">
        <v>463</v>
      </c>
      <c r="F227" s="220" t="s">
        <v>464</v>
      </c>
      <c r="G227" s="221" t="s">
        <v>259</v>
      </c>
      <c r="H227" s="222">
        <v>30</v>
      </c>
      <c r="I227" s="223"/>
      <c r="J227" s="224">
        <f>ROUND(I227*H227,2)</f>
        <v>0</v>
      </c>
      <c r="K227" s="225"/>
      <c r="L227" s="43"/>
      <c r="M227" s="226" t="s">
        <v>1</v>
      </c>
      <c r="N227" s="227" t="s">
        <v>42</v>
      </c>
      <c r="O227" s="90"/>
      <c r="P227" s="228">
        <f>O227*H227</f>
        <v>0</v>
      </c>
      <c r="Q227" s="228">
        <v>0</v>
      </c>
      <c r="R227" s="228">
        <f>Q227*H227</f>
        <v>0</v>
      </c>
      <c r="S227" s="228">
        <v>0.001</v>
      </c>
      <c r="T227" s="229">
        <f>S227*H227</f>
        <v>0.029999999999999999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0" t="s">
        <v>210</v>
      </c>
      <c r="AT227" s="230" t="s">
        <v>131</v>
      </c>
      <c r="AU227" s="230" t="s">
        <v>136</v>
      </c>
      <c r="AY227" s="16" t="s">
        <v>129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6" t="s">
        <v>136</v>
      </c>
      <c r="BK227" s="231">
        <f>ROUND(I227*H227,2)</f>
        <v>0</v>
      </c>
      <c r="BL227" s="16" t="s">
        <v>210</v>
      </c>
      <c r="BM227" s="230" t="s">
        <v>465</v>
      </c>
    </row>
    <row r="228" s="2" customFormat="1" ht="24.15" customHeight="1">
      <c r="A228" s="37"/>
      <c r="B228" s="38"/>
      <c r="C228" s="218" t="s">
        <v>320</v>
      </c>
      <c r="D228" s="218" t="s">
        <v>131</v>
      </c>
      <c r="E228" s="219" t="s">
        <v>321</v>
      </c>
      <c r="F228" s="220" t="s">
        <v>322</v>
      </c>
      <c r="G228" s="221" t="s">
        <v>220</v>
      </c>
      <c r="H228" s="222">
        <v>0.16900000000000001</v>
      </c>
      <c r="I228" s="223"/>
      <c r="J228" s="224">
        <f>ROUND(I228*H228,2)</f>
        <v>0</v>
      </c>
      <c r="K228" s="225"/>
      <c r="L228" s="43"/>
      <c r="M228" s="226" t="s">
        <v>1</v>
      </c>
      <c r="N228" s="227" t="s">
        <v>42</v>
      </c>
      <c r="O228" s="90"/>
      <c r="P228" s="228">
        <f>O228*H228</f>
        <v>0</v>
      </c>
      <c r="Q228" s="228">
        <v>0</v>
      </c>
      <c r="R228" s="228">
        <f>Q228*H228</f>
        <v>0</v>
      </c>
      <c r="S228" s="228">
        <v>0</v>
      </c>
      <c r="T228" s="229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0" t="s">
        <v>210</v>
      </c>
      <c r="AT228" s="230" t="s">
        <v>131</v>
      </c>
      <c r="AU228" s="230" t="s">
        <v>136</v>
      </c>
      <c r="AY228" s="16" t="s">
        <v>129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6" t="s">
        <v>136</v>
      </c>
      <c r="BK228" s="231">
        <f>ROUND(I228*H228,2)</f>
        <v>0</v>
      </c>
      <c r="BL228" s="16" t="s">
        <v>210</v>
      </c>
      <c r="BM228" s="230" t="s">
        <v>323</v>
      </c>
    </row>
    <row r="229" s="12" customFormat="1" ht="22.8" customHeight="1">
      <c r="A229" s="12"/>
      <c r="B229" s="202"/>
      <c r="C229" s="203"/>
      <c r="D229" s="204" t="s">
        <v>75</v>
      </c>
      <c r="E229" s="216" t="s">
        <v>324</v>
      </c>
      <c r="F229" s="216" t="s">
        <v>325</v>
      </c>
      <c r="G229" s="203"/>
      <c r="H229" s="203"/>
      <c r="I229" s="206"/>
      <c r="J229" s="217">
        <f>BK229</f>
        <v>0</v>
      </c>
      <c r="K229" s="203"/>
      <c r="L229" s="208"/>
      <c r="M229" s="209"/>
      <c r="N229" s="210"/>
      <c r="O229" s="210"/>
      <c r="P229" s="211">
        <f>SUM(P230:P239)</f>
        <v>0</v>
      </c>
      <c r="Q229" s="210"/>
      <c r="R229" s="211">
        <f>SUM(R230:R239)</f>
        <v>0.00060800000000000014</v>
      </c>
      <c r="S229" s="210"/>
      <c r="T229" s="212">
        <f>SUM(T230:T239)</f>
        <v>0.0089049999999999997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3" t="s">
        <v>136</v>
      </c>
      <c r="AT229" s="214" t="s">
        <v>75</v>
      </c>
      <c r="AU229" s="214" t="s">
        <v>84</v>
      </c>
      <c r="AY229" s="213" t="s">
        <v>129</v>
      </c>
      <c r="BK229" s="215">
        <f>SUM(BK230:BK239)</f>
        <v>0</v>
      </c>
    </row>
    <row r="230" s="2" customFormat="1" ht="33" customHeight="1">
      <c r="A230" s="37"/>
      <c r="B230" s="38"/>
      <c r="C230" s="218" t="s">
        <v>326</v>
      </c>
      <c r="D230" s="218" t="s">
        <v>131</v>
      </c>
      <c r="E230" s="219" t="s">
        <v>327</v>
      </c>
      <c r="F230" s="220" t="s">
        <v>328</v>
      </c>
      <c r="G230" s="221" t="s">
        <v>134</v>
      </c>
      <c r="H230" s="222">
        <v>10.023</v>
      </c>
      <c r="I230" s="223"/>
      <c r="J230" s="224">
        <f>ROUND(I230*H230,2)</f>
        <v>0</v>
      </c>
      <c r="K230" s="225"/>
      <c r="L230" s="43"/>
      <c r="M230" s="226" t="s">
        <v>1</v>
      </c>
      <c r="N230" s="227" t="s">
        <v>42</v>
      </c>
      <c r="O230" s="90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0" t="s">
        <v>210</v>
      </c>
      <c r="AT230" s="230" t="s">
        <v>131</v>
      </c>
      <c r="AU230" s="230" t="s">
        <v>136</v>
      </c>
      <c r="AY230" s="16" t="s">
        <v>129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6" t="s">
        <v>136</v>
      </c>
      <c r="BK230" s="231">
        <f>ROUND(I230*H230,2)</f>
        <v>0</v>
      </c>
      <c r="BL230" s="16" t="s">
        <v>210</v>
      </c>
      <c r="BM230" s="230" t="s">
        <v>329</v>
      </c>
    </row>
    <row r="231" s="13" customFormat="1">
      <c r="A231" s="13"/>
      <c r="B231" s="232"/>
      <c r="C231" s="233"/>
      <c r="D231" s="234" t="s">
        <v>138</v>
      </c>
      <c r="E231" s="235" t="s">
        <v>1</v>
      </c>
      <c r="F231" s="236" t="s">
        <v>457</v>
      </c>
      <c r="G231" s="233"/>
      <c r="H231" s="237">
        <v>10.023</v>
      </c>
      <c r="I231" s="238"/>
      <c r="J231" s="233"/>
      <c r="K231" s="233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138</v>
      </c>
      <c r="AU231" s="243" t="s">
        <v>136</v>
      </c>
      <c r="AV231" s="13" t="s">
        <v>136</v>
      </c>
      <c r="AW231" s="13" t="s">
        <v>32</v>
      </c>
      <c r="AX231" s="13" t="s">
        <v>84</v>
      </c>
      <c r="AY231" s="243" t="s">
        <v>129</v>
      </c>
    </row>
    <row r="232" s="2" customFormat="1" ht="24.15" customHeight="1">
      <c r="A232" s="37"/>
      <c r="B232" s="38"/>
      <c r="C232" s="218" t="s">
        <v>331</v>
      </c>
      <c r="D232" s="218" t="s">
        <v>131</v>
      </c>
      <c r="E232" s="219" t="s">
        <v>332</v>
      </c>
      <c r="F232" s="220" t="s">
        <v>333</v>
      </c>
      <c r="G232" s="221" t="s">
        <v>185</v>
      </c>
      <c r="H232" s="222">
        <v>2.7400000000000002</v>
      </c>
      <c r="I232" s="223"/>
      <c r="J232" s="224">
        <f>ROUND(I232*H232,2)</f>
        <v>0</v>
      </c>
      <c r="K232" s="225"/>
      <c r="L232" s="43"/>
      <c r="M232" s="226" t="s">
        <v>1</v>
      </c>
      <c r="N232" s="227" t="s">
        <v>42</v>
      </c>
      <c r="O232" s="90"/>
      <c r="P232" s="228">
        <f>O232*H232</f>
        <v>0</v>
      </c>
      <c r="Q232" s="228">
        <v>0</v>
      </c>
      <c r="R232" s="228">
        <f>Q232*H232</f>
        <v>0</v>
      </c>
      <c r="S232" s="228">
        <v>0</v>
      </c>
      <c r="T232" s="229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0" t="s">
        <v>210</v>
      </c>
      <c r="AT232" s="230" t="s">
        <v>131</v>
      </c>
      <c r="AU232" s="230" t="s">
        <v>136</v>
      </c>
      <c r="AY232" s="16" t="s">
        <v>129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6" t="s">
        <v>136</v>
      </c>
      <c r="BK232" s="231">
        <f>ROUND(I232*H232,2)</f>
        <v>0</v>
      </c>
      <c r="BL232" s="16" t="s">
        <v>210</v>
      </c>
      <c r="BM232" s="230" t="s">
        <v>334</v>
      </c>
    </row>
    <row r="233" s="13" customFormat="1">
      <c r="A233" s="13"/>
      <c r="B233" s="232"/>
      <c r="C233" s="233"/>
      <c r="D233" s="234" t="s">
        <v>138</v>
      </c>
      <c r="E233" s="235" t="s">
        <v>1</v>
      </c>
      <c r="F233" s="236" t="s">
        <v>466</v>
      </c>
      <c r="G233" s="233"/>
      <c r="H233" s="237">
        <v>2.7400000000000002</v>
      </c>
      <c r="I233" s="238"/>
      <c r="J233" s="233"/>
      <c r="K233" s="233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138</v>
      </c>
      <c r="AU233" s="243" t="s">
        <v>136</v>
      </c>
      <c r="AV233" s="13" t="s">
        <v>136</v>
      </c>
      <c r="AW233" s="13" t="s">
        <v>32</v>
      </c>
      <c r="AX233" s="13" t="s">
        <v>84</v>
      </c>
      <c r="AY233" s="243" t="s">
        <v>129</v>
      </c>
    </row>
    <row r="234" s="2" customFormat="1" ht="16.5" customHeight="1">
      <c r="A234" s="37"/>
      <c r="B234" s="38"/>
      <c r="C234" s="255" t="s">
        <v>336</v>
      </c>
      <c r="D234" s="255" t="s">
        <v>256</v>
      </c>
      <c r="E234" s="256" t="s">
        <v>337</v>
      </c>
      <c r="F234" s="257" t="s">
        <v>338</v>
      </c>
      <c r="G234" s="258" t="s">
        <v>185</v>
      </c>
      <c r="H234" s="259">
        <v>2.7400000000000002</v>
      </c>
      <c r="I234" s="260"/>
      <c r="J234" s="261">
        <f>ROUND(I234*H234,2)</f>
        <v>0</v>
      </c>
      <c r="K234" s="262"/>
      <c r="L234" s="263"/>
      <c r="M234" s="264" t="s">
        <v>1</v>
      </c>
      <c r="N234" s="265" t="s">
        <v>42</v>
      </c>
      <c r="O234" s="90"/>
      <c r="P234" s="228">
        <f>O234*H234</f>
        <v>0</v>
      </c>
      <c r="Q234" s="228">
        <v>0.00020000000000000001</v>
      </c>
      <c r="R234" s="228">
        <f>Q234*H234</f>
        <v>0.00054800000000000009</v>
      </c>
      <c r="S234" s="228">
        <v>0</v>
      </c>
      <c r="T234" s="229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0" t="s">
        <v>260</v>
      </c>
      <c r="AT234" s="230" t="s">
        <v>256</v>
      </c>
      <c r="AU234" s="230" t="s">
        <v>136</v>
      </c>
      <c r="AY234" s="16" t="s">
        <v>129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6" t="s">
        <v>136</v>
      </c>
      <c r="BK234" s="231">
        <f>ROUND(I234*H234,2)</f>
        <v>0</v>
      </c>
      <c r="BL234" s="16" t="s">
        <v>210</v>
      </c>
      <c r="BM234" s="230" t="s">
        <v>339</v>
      </c>
    </row>
    <row r="235" s="2" customFormat="1" ht="24.15" customHeight="1">
      <c r="A235" s="37"/>
      <c r="B235" s="38"/>
      <c r="C235" s="255" t="s">
        <v>341</v>
      </c>
      <c r="D235" s="255" t="s">
        <v>256</v>
      </c>
      <c r="E235" s="256" t="s">
        <v>342</v>
      </c>
      <c r="F235" s="257" t="s">
        <v>343</v>
      </c>
      <c r="G235" s="258" t="s">
        <v>305</v>
      </c>
      <c r="H235" s="259">
        <v>2</v>
      </c>
      <c r="I235" s="260"/>
      <c r="J235" s="261">
        <f>ROUND(I235*H235,2)</f>
        <v>0</v>
      </c>
      <c r="K235" s="262"/>
      <c r="L235" s="263"/>
      <c r="M235" s="264" t="s">
        <v>1</v>
      </c>
      <c r="N235" s="265" t="s">
        <v>42</v>
      </c>
      <c r="O235" s="90"/>
      <c r="P235" s="228">
        <f>O235*H235</f>
        <v>0</v>
      </c>
      <c r="Q235" s="228">
        <v>3.0000000000000001E-05</v>
      </c>
      <c r="R235" s="228">
        <f>Q235*H235</f>
        <v>6.0000000000000002E-05</v>
      </c>
      <c r="S235" s="228">
        <v>0</v>
      </c>
      <c r="T235" s="229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0" t="s">
        <v>260</v>
      </c>
      <c r="AT235" s="230" t="s">
        <v>256</v>
      </c>
      <c r="AU235" s="230" t="s">
        <v>136</v>
      </c>
      <c r="AY235" s="16" t="s">
        <v>129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6" t="s">
        <v>136</v>
      </c>
      <c r="BK235" s="231">
        <f>ROUND(I235*H235,2)</f>
        <v>0</v>
      </c>
      <c r="BL235" s="16" t="s">
        <v>210</v>
      </c>
      <c r="BM235" s="230" t="s">
        <v>344</v>
      </c>
    </row>
    <row r="236" s="13" customFormat="1">
      <c r="A236" s="13"/>
      <c r="B236" s="232"/>
      <c r="C236" s="233"/>
      <c r="D236" s="234" t="s">
        <v>138</v>
      </c>
      <c r="E236" s="235" t="s">
        <v>1</v>
      </c>
      <c r="F236" s="236" t="s">
        <v>136</v>
      </c>
      <c r="G236" s="233"/>
      <c r="H236" s="237">
        <v>2</v>
      </c>
      <c r="I236" s="238"/>
      <c r="J236" s="233"/>
      <c r="K236" s="233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138</v>
      </c>
      <c r="AU236" s="243" t="s">
        <v>136</v>
      </c>
      <c r="AV236" s="13" t="s">
        <v>136</v>
      </c>
      <c r="AW236" s="13" t="s">
        <v>32</v>
      </c>
      <c r="AX236" s="13" t="s">
        <v>84</v>
      </c>
      <c r="AY236" s="243" t="s">
        <v>129</v>
      </c>
    </row>
    <row r="237" s="2" customFormat="1" ht="24.15" customHeight="1">
      <c r="A237" s="37"/>
      <c r="B237" s="38"/>
      <c r="C237" s="218" t="s">
        <v>345</v>
      </c>
      <c r="D237" s="218" t="s">
        <v>131</v>
      </c>
      <c r="E237" s="219" t="s">
        <v>346</v>
      </c>
      <c r="F237" s="220" t="s">
        <v>347</v>
      </c>
      <c r="G237" s="221" t="s">
        <v>185</v>
      </c>
      <c r="H237" s="222">
        <v>2.7400000000000002</v>
      </c>
      <c r="I237" s="223"/>
      <c r="J237" s="224">
        <f>ROUND(I237*H237,2)</f>
        <v>0</v>
      </c>
      <c r="K237" s="225"/>
      <c r="L237" s="43"/>
      <c r="M237" s="226" t="s">
        <v>1</v>
      </c>
      <c r="N237" s="227" t="s">
        <v>42</v>
      </c>
      <c r="O237" s="90"/>
      <c r="P237" s="228">
        <f>O237*H237</f>
        <v>0</v>
      </c>
      <c r="Q237" s="228">
        <v>0</v>
      </c>
      <c r="R237" s="228">
        <f>Q237*H237</f>
        <v>0</v>
      </c>
      <c r="S237" s="228">
        <v>0.0032499999999999999</v>
      </c>
      <c r="T237" s="229">
        <f>S237*H237</f>
        <v>0.0089049999999999997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0" t="s">
        <v>210</v>
      </c>
      <c r="AT237" s="230" t="s">
        <v>131</v>
      </c>
      <c r="AU237" s="230" t="s">
        <v>136</v>
      </c>
      <c r="AY237" s="16" t="s">
        <v>129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6" t="s">
        <v>136</v>
      </c>
      <c r="BK237" s="231">
        <f>ROUND(I237*H237,2)</f>
        <v>0</v>
      </c>
      <c r="BL237" s="16" t="s">
        <v>210</v>
      </c>
      <c r="BM237" s="230" t="s">
        <v>348</v>
      </c>
    </row>
    <row r="238" s="13" customFormat="1">
      <c r="A238" s="13"/>
      <c r="B238" s="232"/>
      <c r="C238" s="233"/>
      <c r="D238" s="234" t="s">
        <v>138</v>
      </c>
      <c r="E238" s="235" t="s">
        <v>1</v>
      </c>
      <c r="F238" s="236" t="s">
        <v>466</v>
      </c>
      <c r="G238" s="233"/>
      <c r="H238" s="237">
        <v>2.7400000000000002</v>
      </c>
      <c r="I238" s="238"/>
      <c r="J238" s="233"/>
      <c r="K238" s="233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138</v>
      </c>
      <c r="AU238" s="243" t="s">
        <v>136</v>
      </c>
      <c r="AV238" s="13" t="s">
        <v>136</v>
      </c>
      <c r="AW238" s="13" t="s">
        <v>32</v>
      </c>
      <c r="AX238" s="13" t="s">
        <v>84</v>
      </c>
      <c r="AY238" s="243" t="s">
        <v>129</v>
      </c>
    </row>
    <row r="239" s="2" customFormat="1" ht="24.15" customHeight="1">
      <c r="A239" s="37"/>
      <c r="B239" s="38"/>
      <c r="C239" s="218" t="s">
        <v>349</v>
      </c>
      <c r="D239" s="218" t="s">
        <v>131</v>
      </c>
      <c r="E239" s="219" t="s">
        <v>350</v>
      </c>
      <c r="F239" s="220" t="s">
        <v>351</v>
      </c>
      <c r="G239" s="221" t="s">
        <v>220</v>
      </c>
      <c r="H239" s="222">
        <v>0.001</v>
      </c>
      <c r="I239" s="223"/>
      <c r="J239" s="224">
        <f>ROUND(I239*H239,2)</f>
        <v>0</v>
      </c>
      <c r="K239" s="225"/>
      <c r="L239" s="43"/>
      <c r="M239" s="226" t="s">
        <v>1</v>
      </c>
      <c r="N239" s="227" t="s">
        <v>42</v>
      </c>
      <c r="O239" s="90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0" t="s">
        <v>210</v>
      </c>
      <c r="AT239" s="230" t="s">
        <v>131</v>
      </c>
      <c r="AU239" s="230" t="s">
        <v>136</v>
      </c>
      <c r="AY239" s="16" t="s">
        <v>129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6" t="s">
        <v>136</v>
      </c>
      <c r="BK239" s="231">
        <f>ROUND(I239*H239,2)</f>
        <v>0</v>
      </c>
      <c r="BL239" s="16" t="s">
        <v>210</v>
      </c>
      <c r="BM239" s="230" t="s">
        <v>352</v>
      </c>
    </row>
    <row r="240" s="12" customFormat="1" ht="22.8" customHeight="1">
      <c r="A240" s="12"/>
      <c r="B240" s="202"/>
      <c r="C240" s="203"/>
      <c r="D240" s="204" t="s">
        <v>75</v>
      </c>
      <c r="E240" s="216" t="s">
        <v>353</v>
      </c>
      <c r="F240" s="216" t="s">
        <v>354</v>
      </c>
      <c r="G240" s="203"/>
      <c r="H240" s="203"/>
      <c r="I240" s="206"/>
      <c r="J240" s="217">
        <f>BK240</f>
        <v>0</v>
      </c>
      <c r="K240" s="203"/>
      <c r="L240" s="208"/>
      <c r="M240" s="209"/>
      <c r="N240" s="210"/>
      <c r="O240" s="210"/>
      <c r="P240" s="211">
        <f>SUM(P241:P265)</f>
        <v>0</v>
      </c>
      <c r="Q240" s="210"/>
      <c r="R240" s="211">
        <f>SUM(R241:R265)</f>
        <v>0.89185512999999994</v>
      </c>
      <c r="S240" s="210"/>
      <c r="T240" s="212">
        <f>SUM(T241:T265)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3" t="s">
        <v>136</v>
      </c>
      <c r="AT240" s="214" t="s">
        <v>75</v>
      </c>
      <c r="AU240" s="214" t="s">
        <v>84</v>
      </c>
      <c r="AY240" s="213" t="s">
        <v>129</v>
      </c>
      <c r="BK240" s="215">
        <f>SUM(BK241:BK265)</f>
        <v>0</v>
      </c>
    </row>
    <row r="241" s="2" customFormat="1" ht="24.15" customHeight="1">
      <c r="A241" s="37"/>
      <c r="B241" s="38"/>
      <c r="C241" s="218" t="s">
        <v>355</v>
      </c>
      <c r="D241" s="218" t="s">
        <v>131</v>
      </c>
      <c r="E241" s="219" t="s">
        <v>356</v>
      </c>
      <c r="F241" s="220" t="s">
        <v>357</v>
      </c>
      <c r="G241" s="221" t="s">
        <v>134</v>
      </c>
      <c r="H241" s="222">
        <v>10.023</v>
      </c>
      <c r="I241" s="223"/>
      <c r="J241" s="224">
        <f>ROUND(I241*H241,2)</f>
        <v>0</v>
      </c>
      <c r="K241" s="225"/>
      <c r="L241" s="43"/>
      <c r="M241" s="226" t="s">
        <v>1</v>
      </c>
      <c r="N241" s="227" t="s">
        <v>42</v>
      </c>
      <c r="O241" s="90"/>
      <c r="P241" s="228">
        <f>O241*H241</f>
        <v>0</v>
      </c>
      <c r="Q241" s="228">
        <v>0.044929999999999998</v>
      </c>
      <c r="R241" s="228">
        <f>Q241*H241</f>
        <v>0.45033338999999994</v>
      </c>
      <c r="S241" s="228">
        <v>0</v>
      </c>
      <c r="T241" s="229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0" t="s">
        <v>210</v>
      </c>
      <c r="AT241" s="230" t="s">
        <v>131</v>
      </c>
      <c r="AU241" s="230" t="s">
        <v>136</v>
      </c>
      <c r="AY241" s="16" t="s">
        <v>129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6" t="s">
        <v>136</v>
      </c>
      <c r="BK241" s="231">
        <f>ROUND(I241*H241,2)</f>
        <v>0</v>
      </c>
      <c r="BL241" s="16" t="s">
        <v>210</v>
      </c>
      <c r="BM241" s="230" t="s">
        <v>358</v>
      </c>
    </row>
    <row r="242" s="13" customFormat="1">
      <c r="A242" s="13"/>
      <c r="B242" s="232"/>
      <c r="C242" s="233"/>
      <c r="D242" s="234" t="s">
        <v>138</v>
      </c>
      <c r="E242" s="235" t="s">
        <v>1</v>
      </c>
      <c r="F242" s="236" t="s">
        <v>453</v>
      </c>
      <c r="G242" s="233"/>
      <c r="H242" s="237">
        <v>6.7690000000000001</v>
      </c>
      <c r="I242" s="238"/>
      <c r="J242" s="233"/>
      <c r="K242" s="233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138</v>
      </c>
      <c r="AU242" s="243" t="s">
        <v>136</v>
      </c>
      <c r="AV242" s="13" t="s">
        <v>136</v>
      </c>
      <c r="AW242" s="13" t="s">
        <v>32</v>
      </c>
      <c r="AX242" s="13" t="s">
        <v>76</v>
      </c>
      <c r="AY242" s="243" t="s">
        <v>129</v>
      </c>
    </row>
    <row r="243" s="13" customFormat="1">
      <c r="A243" s="13"/>
      <c r="B243" s="232"/>
      <c r="C243" s="233"/>
      <c r="D243" s="234" t="s">
        <v>138</v>
      </c>
      <c r="E243" s="235" t="s">
        <v>1</v>
      </c>
      <c r="F243" s="236" t="s">
        <v>454</v>
      </c>
      <c r="G243" s="233"/>
      <c r="H243" s="237">
        <v>3.254</v>
      </c>
      <c r="I243" s="238"/>
      <c r="J243" s="233"/>
      <c r="K243" s="233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138</v>
      </c>
      <c r="AU243" s="243" t="s">
        <v>136</v>
      </c>
      <c r="AV243" s="13" t="s">
        <v>136</v>
      </c>
      <c r="AW243" s="13" t="s">
        <v>32</v>
      </c>
      <c r="AX243" s="13" t="s">
        <v>76</v>
      </c>
      <c r="AY243" s="243" t="s">
        <v>129</v>
      </c>
    </row>
    <row r="244" s="14" customFormat="1">
      <c r="A244" s="14"/>
      <c r="B244" s="244"/>
      <c r="C244" s="245"/>
      <c r="D244" s="234" t="s">
        <v>138</v>
      </c>
      <c r="E244" s="246" t="s">
        <v>1</v>
      </c>
      <c r="F244" s="247" t="s">
        <v>140</v>
      </c>
      <c r="G244" s="245"/>
      <c r="H244" s="248">
        <v>10.023</v>
      </c>
      <c r="I244" s="249"/>
      <c r="J244" s="245"/>
      <c r="K244" s="245"/>
      <c r="L244" s="250"/>
      <c r="M244" s="251"/>
      <c r="N244" s="252"/>
      <c r="O244" s="252"/>
      <c r="P244" s="252"/>
      <c r="Q244" s="252"/>
      <c r="R244" s="252"/>
      <c r="S244" s="252"/>
      <c r="T244" s="25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4" t="s">
        <v>138</v>
      </c>
      <c r="AU244" s="254" t="s">
        <v>136</v>
      </c>
      <c r="AV244" s="14" t="s">
        <v>135</v>
      </c>
      <c r="AW244" s="14" t="s">
        <v>32</v>
      </c>
      <c r="AX244" s="14" t="s">
        <v>84</v>
      </c>
      <c r="AY244" s="254" t="s">
        <v>129</v>
      </c>
    </row>
    <row r="245" s="2" customFormat="1" ht="44.25" customHeight="1">
      <c r="A245" s="37"/>
      <c r="B245" s="38"/>
      <c r="C245" s="218" t="s">
        <v>359</v>
      </c>
      <c r="D245" s="218" t="s">
        <v>131</v>
      </c>
      <c r="E245" s="219" t="s">
        <v>360</v>
      </c>
      <c r="F245" s="220" t="s">
        <v>361</v>
      </c>
      <c r="G245" s="221" t="s">
        <v>134</v>
      </c>
      <c r="H245" s="222">
        <v>3.7519999999999998</v>
      </c>
      <c r="I245" s="223"/>
      <c r="J245" s="224">
        <f>ROUND(I245*H245,2)</f>
        <v>0</v>
      </c>
      <c r="K245" s="225"/>
      <c r="L245" s="43"/>
      <c r="M245" s="226" t="s">
        <v>1</v>
      </c>
      <c r="N245" s="227" t="s">
        <v>42</v>
      </c>
      <c r="O245" s="90"/>
      <c r="P245" s="228">
        <f>O245*H245</f>
        <v>0</v>
      </c>
      <c r="Q245" s="228">
        <v>0.044929999999999998</v>
      </c>
      <c r="R245" s="228">
        <f>Q245*H245</f>
        <v>0.16857735999999998</v>
      </c>
      <c r="S245" s="228">
        <v>0</v>
      </c>
      <c r="T245" s="229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0" t="s">
        <v>210</v>
      </c>
      <c r="AT245" s="230" t="s">
        <v>131</v>
      </c>
      <c r="AU245" s="230" t="s">
        <v>136</v>
      </c>
      <c r="AY245" s="16" t="s">
        <v>129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6" t="s">
        <v>136</v>
      </c>
      <c r="BK245" s="231">
        <f>ROUND(I245*H245,2)</f>
        <v>0</v>
      </c>
      <c r="BL245" s="16" t="s">
        <v>210</v>
      </c>
      <c r="BM245" s="230" t="s">
        <v>362</v>
      </c>
    </row>
    <row r="246" s="13" customFormat="1">
      <c r="A246" s="13"/>
      <c r="B246" s="232"/>
      <c r="C246" s="233"/>
      <c r="D246" s="234" t="s">
        <v>138</v>
      </c>
      <c r="E246" s="235" t="s">
        <v>1</v>
      </c>
      <c r="F246" s="236" t="s">
        <v>448</v>
      </c>
      <c r="G246" s="233"/>
      <c r="H246" s="237">
        <v>2.113</v>
      </c>
      <c r="I246" s="238"/>
      <c r="J246" s="233"/>
      <c r="K246" s="233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138</v>
      </c>
      <c r="AU246" s="243" t="s">
        <v>136</v>
      </c>
      <c r="AV246" s="13" t="s">
        <v>136</v>
      </c>
      <c r="AW246" s="13" t="s">
        <v>32</v>
      </c>
      <c r="AX246" s="13" t="s">
        <v>76</v>
      </c>
      <c r="AY246" s="243" t="s">
        <v>129</v>
      </c>
    </row>
    <row r="247" s="13" customFormat="1">
      <c r="A247" s="13"/>
      <c r="B247" s="232"/>
      <c r="C247" s="233"/>
      <c r="D247" s="234" t="s">
        <v>138</v>
      </c>
      <c r="E247" s="235" t="s">
        <v>1</v>
      </c>
      <c r="F247" s="236" t="s">
        <v>449</v>
      </c>
      <c r="G247" s="233"/>
      <c r="H247" s="237">
        <v>1.373</v>
      </c>
      <c r="I247" s="238"/>
      <c r="J247" s="233"/>
      <c r="K247" s="233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138</v>
      </c>
      <c r="AU247" s="243" t="s">
        <v>136</v>
      </c>
      <c r="AV247" s="13" t="s">
        <v>136</v>
      </c>
      <c r="AW247" s="13" t="s">
        <v>32</v>
      </c>
      <c r="AX247" s="13" t="s">
        <v>76</v>
      </c>
      <c r="AY247" s="243" t="s">
        <v>129</v>
      </c>
    </row>
    <row r="248" s="13" customFormat="1">
      <c r="A248" s="13"/>
      <c r="B248" s="232"/>
      <c r="C248" s="233"/>
      <c r="D248" s="234" t="s">
        <v>138</v>
      </c>
      <c r="E248" s="235" t="s">
        <v>1</v>
      </c>
      <c r="F248" s="236" t="s">
        <v>458</v>
      </c>
      <c r="G248" s="233"/>
      <c r="H248" s="237">
        <v>0.26600000000000001</v>
      </c>
      <c r="I248" s="238"/>
      <c r="J248" s="233"/>
      <c r="K248" s="233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138</v>
      </c>
      <c r="AU248" s="243" t="s">
        <v>136</v>
      </c>
      <c r="AV248" s="13" t="s">
        <v>136</v>
      </c>
      <c r="AW248" s="13" t="s">
        <v>32</v>
      </c>
      <c r="AX248" s="13" t="s">
        <v>76</v>
      </c>
      <c r="AY248" s="243" t="s">
        <v>129</v>
      </c>
    </row>
    <row r="249" s="14" customFormat="1">
      <c r="A249" s="14"/>
      <c r="B249" s="244"/>
      <c r="C249" s="245"/>
      <c r="D249" s="234" t="s">
        <v>138</v>
      </c>
      <c r="E249" s="246" t="s">
        <v>1</v>
      </c>
      <c r="F249" s="247" t="s">
        <v>140</v>
      </c>
      <c r="G249" s="245"/>
      <c r="H249" s="248">
        <v>3.7519999999999998</v>
      </c>
      <c r="I249" s="249"/>
      <c r="J249" s="245"/>
      <c r="K249" s="245"/>
      <c r="L249" s="250"/>
      <c r="M249" s="251"/>
      <c r="N249" s="252"/>
      <c r="O249" s="252"/>
      <c r="P249" s="252"/>
      <c r="Q249" s="252"/>
      <c r="R249" s="252"/>
      <c r="S249" s="252"/>
      <c r="T249" s="25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4" t="s">
        <v>138</v>
      </c>
      <c r="AU249" s="254" t="s">
        <v>136</v>
      </c>
      <c r="AV249" s="14" t="s">
        <v>135</v>
      </c>
      <c r="AW249" s="14" t="s">
        <v>32</v>
      </c>
      <c r="AX249" s="14" t="s">
        <v>84</v>
      </c>
      <c r="AY249" s="254" t="s">
        <v>129</v>
      </c>
    </row>
    <row r="250" s="2" customFormat="1" ht="16.5" customHeight="1">
      <c r="A250" s="37"/>
      <c r="B250" s="38"/>
      <c r="C250" s="218" t="s">
        <v>363</v>
      </c>
      <c r="D250" s="218" t="s">
        <v>131</v>
      </c>
      <c r="E250" s="219" t="s">
        <v>364</v>
      </c>
      <c r="F250" s="220" t="s">
        <v>365</v>
      </c>
      <c r="G250" s="221" t="s">
        <v>185</v>
      </c>
      <c r="H250" s="222">
        <v>24.809999999999999</v>
      </c>
      <c r="I250" s="223"/>
      <c r="J250" s="224">
        <f>ROUND(I250*H250,2)</f>
        <v>0</v>
      </c>
      <c r="K250" s="225"/>
      <c r="L250" s="43"/>
      <c r="M250" s="226" t="s">
        <v>1</v>
      </c>
      <c r="N250" s="227" t="s">
        <v>42</v>
      </c>
      <c r="O250" s="90"/>
      <c r="P250" s="228">
        <f>O250*H250</f>
        <v>0</v>
      </c>
      <c r="Q250" s="228">
        <v>0</v>
      </c>
      <c r="R250" s="228">
        <f>Q250*H250</f>
        <v>0</v>
      </c>
      <c r="S250" s="228">
        <v>0</v>
      </c>
      <c r="T250" s="229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0" t="s">
        <v>210</v>
      </c>
      <c r="AT250" s="230" t="s">
        <v>131</v>
      </c>
      <c r="AU250" s="230" t="s">
        <v>136</v>
      </c>
      <c r="AY250" s="16" t="s">
        <v>129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6" t="s">
        <v>136</v>
      </c>
      <c r="BK250" s="231">
        <f>ROUND(I250*H250,2)</f>
        <v>0</v>
      </c>
      <c r="BL250" s="16" t="s">
        <v>210</v>
      </c>
      <c r="BM250" s="230" t="s">
        <v>366</v>
      </c>
    </row>
    <row r="251" s="13" customFormat="1">
      <c r="A251" s="13"/>
      <c r="B251" s="232"/>
      <c r="C251" s="233"/>
      <c r="D251" s="234" t="s">
        <v>138</v>
      </c>
      <c r="E251" s="235" t="s">
        <v>1</v>
      </c>
      <c r="F251" s="236" t="s">
        <v>467</v>
      </c>
      <c r="G251" s="233"/>
      <c r="H251" s="237">
        <v>17.829999999999998</v>
      </c>
      <c r="I251" s="238"/>
      <c r="J251" s="233"/>
      <c r="K251" s="233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138</v>
      </c>
      <c r="AU251" s="243" t="s">
        <v>136</v>
      </c>
      <c r="AV251" s="13" t="s">
        <v>136</v>
      </c>
      <c r="AW251" s="13" t="s">
        <v>32</v>
      </c>
      <c r="AX251" s="13" t="s">
        <v>76</v>
      </c>
      <c r="AY251" s="243" t="s">
        <v>129</v>
      </c>
    </row>
    <row r="252" s="13" customFormat="1">
      <c r="A252" s="13"/>
      <c r="B252" s="232"/>
      <c r="C252" s="233"/>
      <c r="D252" s="234" t="s">
        <v>138</v>
      </c>
      <c r="E252" s="235" t="s">
        <v>1</v>
      </c>
      <c r="F252" s="236" t="s">
        <v>468</v>
      </c>
      <c r="G252" s="233"/>
      <c r="H252" s="237">
        <v>2.7799999999999998</v>
      </c>
      <c r="I252" s="238"/>
      <c r="J252" s="233"/>
      <c r="K252" s="233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138</v>
      </c>
      <c r="AU252" s="243" t="s">
        <v>136</v>
      </c>
      <c r="AV252" s="13" t="s">
        <v>136</v>
      </c>
      <c r="AW252" s="13" t="s">
        <v>32</v>
      </c>
      <c r="AX252" s="13" t="s">
        <v>76</v>
      </c>
      <c r="AY252" s="243" t="s">
        <v>129</v>
      </c>
    </row>
    <row r="253" s="13" customFormat="1">
      <c r="A253" s="13"/>
      <c r="B253" s="232"/>
      <c r="C253" s="233"/>
      <c r="D253" s="234" t="s">
        <v>138</v>
      </c>
      <c r="E253" s="235" t="s">
        <v>1</v>
      </c>
      <c r="F253" s="236" t="s">
        <v>469</v>
      </c>
      <c r="G253" s="233"/>
      <c r="H253" s="237">
        <v>4.2000000000000002</v>
      </c>
      <c r="I253" s="238"/>
      <c r="J253" s="233"/>
      <c r="K253" s="233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138</v>
      </c>
      <c r="AU253" s="243" t="s">
        <v>136</v>
      </c>
      <c r="AV253" s="13" t="s">
        <v>136</v>
      </c>
      <c r="AW253" s="13" t="s">
        <v>32</v>
      </c>
      <c r="AX253" s="13" t="s">
        <v>76</v>
      </c>
      <c r="AY253" s="243" t="s">
        <v>129</v>
      </c>
    </row>
    <row r="254" s="14" customFormat="1">
      <c r="A254" s="14"/>
      <c r="B254" s="244"/>
      <c r="C254" s="245"/>
      <c r="D254" s="234" t="s">
        <v>138</v>
      </c>
      <c r="E254" s="246" t="s">
        <v>1</v>
      </c>
      <c r="F254" s="247" t="s">
        <v>140</v>
      </c>
      <c r="G254" s="245"/>
      <c r="H254" s="248">
        <v>24.809999999999999</v>
      </c>
      <c r="I254" s="249"/>
      <c r="J254" s="245"/>
      <c r="K254" s="245"/>
      <c r="L254" s="250"/>
      <c r="M254" s="251"/>
      <c r="N254" s="252"/>
      <c r="O254" s="252"/>
      <c r="P254" s="252"/>
      <c r="Q254" s="252"/>
      <c r="R254" s="252"/>
      <c r="S254" s="252"/>
      <c r="T254" s="25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4" t="s">
        <v>138</v>
      </c>
      <c r="AU254" s="254" t="s">
        <v>136</v>
      </c>
      <c r="AV254" s="14" t="s">
        <v>135</v>
      </c>
      <c r="AW254" s="14" t="s">
        <v>32</v>
      </c>
      <c r="AX254" s="14" t="s">
        <v>84</v>
      </c>
      <c r="AY254" s="254" t="s">
        <v>129</v>
      </c>
    </row>
    <row r="255" s="2" customFormat="1" ht="16.5" customHeight="1">
      <c r="A255" s="37"/>
      <c r="B255" s="38"/>
      <c r="C255" s="255" t="s">
        <v>370</v>
      </c>
      <c r="D255" s="255" t="s">
        <v>256</v>
      </c>
      <c r="E255" s="256" t="s">
        <v>371</v>
      </c>
      <c r="F255" s="257" t="s">
        <v>372</v>
      </c>
      <c r="G255" s="258" t="s">
        <v>185</v>
      </c>
      <c r="H255" s="259">
        <v>26.928000000000001</v>
      </c>
      <c r="I255" s="260"/>
      <c r="J255" s="261">
        <f>ROUND(I255*H255,2)</f>
        <v>0</v>
      </c>
      <c r="K255" s="262"/>
      <c r="L255" s="263"/>
      <c r="M255" s="264" t="s">
        <v>1</v>
      </c>
      <c r="N255" s="265" t="s">
        <v>42</v>
      </c>
      <c r="O255" s="90"/>
      <c r="P255" s="228">
        <f>O255*H255</f>
        <v>0</v>
      </c>
      <c r="Q255" s="228">
        <v>0.01</v>
      </c>
      <c r="R255" s="228">
        <f>Q255*H255</f>
        <v>0.26928000000000002</v>
      </c>
      <c r="S255" s="228">
        <v>0</v>
      </c>
      <c r="T255" s="229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0" t="s">
        <v>260</v>
      </c>
      <c r="AT255" s="230" t="s">
        <v>256</v>
      </c>
      <c r="AU255" s="230" t="s">
        <v>136</v>
      </c>
      <c r="AY255" s="16" t="s">
        <v>129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6" t="s">
        <v>136</v>
      </c>
      <c r="BK255" s="231">
        <f>ROUND(I255*H255,2)</f>
        <v>0</v>
      </c>
      <c r="BL255" s="16" t="s">
        <v>210</v>
      </c>
      <c r="BM255" s="230" t="s">
        <v>373</v>
      </c>
    </row>
    <row r="256" s="13" customFormat="1">
      <c r="A256" s="13"/>
      <c r="B256" s="232"/>
      <c r="C256" s="233"/>
      <c r="D256" s="234" t="s">
        <v>138</v>
      </c>
      <c r="E256" s="235" t="s">
        <v>1</v>
      </c>
      <c r="F256" s="236" t="s">
        <v>470</v>
      </c>
      <c r="G256" s="233"/>
      <c r="H256" s="237">
        <v>19.66</v>
      </c>
      <c r="I256" s="238"/>
      <c r="J256" s="233"/>
      <c r="K256" s="233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138</v>
      </c>
      <c r="AU256" s="243" t="s">
        <v>136</v>
      </c>
      <c r="AV256" s="13" t="s">
        <v>136</v>
      </c>
      <c r="AW256" s="13" t="s">
        <v>32</v>
      </c>
      <c r="AX256" s="13" t="s">
        <v>76</v>
      </c>
      <c r="AY256" s="243" t="s">
        <v>129</v>
      </c>
    </row>
    <row r="257" s="13" customFormat="1">
      <c r="A257" s="13"/>
      <c r="B257" s="232"/>
      <c r="C257" s="233"/>
      <c r="D257" s="234" t="s">
        <v>138</v>
      </c>
      <c r="E257" s="235" t="s">
        <v>1</v>
      </c>
      <c r="F257" s="236" t="s">
        <v>471</v>
      </c>
      <c r="G257" s="233"/>
      <c r="H257" s="237">
        <v>2.7799999999999998</v>
      </c>
      <c r="I257" s="238"/>
      <c r="J257" s="233"/>
      <c r="K257" s="233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138</v>
      </c>
      <c r="AU257" s="243" t="s">
        <v>136</v>
      </c>
      <c r="AV257" s="13" t="s">
        <v>136</v>
      </c>
      <c r="AW257" s="13" t="s">
        <v>32</v>
      </c>
      <c r="AX257" s="13" t="s">
        <v>76</v>
      </c>
      <c r="AY257" s="243" t="s">
        <v>129</v>
      </c>
    </row>
    <row r="258" s="14" customFormat="1">
      <c r="A258" s="14"/>
      <c r="B258" s="244"/>
      <c r="C258" s="245"/>
      <c r="D258" s="234" t="s">
        <v>138</v>
      </c>
      <c r="E258" s="246" t="s">
        <v>1</v>
      </c>
      <c r="F258" s="247" t="s">
        <v>140</v>
      </c>
      <c r="G258" s="245"/>
      <c r="H258" s="248">
        <v>22.440000000000001</v>
      </c>
      <c r="I258" s="249"/>
      <c r="J258" s="245"/>
      <c r="K258" s="245"/>
      <c r="L258" s="250"/>
      <c r="M258" s="251"/>
      <c r="N258" s="252"/>
      <c r="O258" s="252"/>
      <c r="P258" s="252"/>
      <c r="Q258" s="252"/>
      <c r="R258" s="252"/>
      <c r="S258" s="252"/>
      <c r="T258" s="253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4" t="s">
        <v>138</v>
      </c>
      <c r="AU258" s="254" t="s">
        <v>136</v>
      </c>
      <c r="AV258" s="14" t="s">
        <v>135</v>
      </c>
      <c r="AW258" s="14" t="s">
        <v>32</v>
      </c>
      <c r="AX258" s="14" t="s">
        <v>84</v>
      </c>
      <c r="AY258" s="254" t="s">
        <v>129</v>
      </c>
    </row>
    <row r="259" s="13" customFormat="1">
      <c r="A259" s="13"/>
      <c r="B259" s="232"/>
      <c r="C259" s="233"/>
      <c r="D259" s="234" t="s">
        <v>138</v>
      </c>
      <c r="E259" s="233"/>
      <c r="F259" s="236" t="s">
        <v>472</v>
      </c>
      <c r="G259" s="233"/>
      <c r="H259" s="237">
        <v>26.928000000000001</v>
      </c>
      <c r="I259" s="238"/>
      <c r="J259" s="233"/>
      <c r="K259" s="233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138</v>
      </c>
      <c r="AU259" s="243" t="s">
        <v>136</v>
      </c>
      <c r="AV259" s="13" t="s">
        <v>136</v>
      </c>
      <c r="AW259" s="13" t="s">
        <v>4</v>
      </c>
      <c r="AX259" s="13" t="s">
        <v>84</v>
      </c>
      <c r="AY259" s="243" t="s">
        <v>129</v>
      </c>
    </row>
    <row r="260" s="2" customFormat="1" ht="16.5" customHeight="1">
      <c r="A260" s="37"/>
      <c r="B260" s="38"/>
      <c r="C260" s="255" t="s">
        <v>375</v>
      </c>
      <c r="D260" s="255" t="s">
        <v>256</v>
      </c>
      <c r="E260" s="256" t="s">
        <v>376</v>
      </c>
      <c r="F260" s="257" t="s">
        <v>377</v>
      </c>
      <c r="G260" s="258" t="s">
        <v>185</v>
      </c>
      <c r="H260" s="259">
        <v>5.04</v>
      </c>
      <c r="I260" s="260"/>
      <c r="J260" s="261">
        <f>ROUND(I260*H260,2)</f>
        <v>0</v>
      </c>
      <c r="K260" s="262"/>
      <c r="L260" s="263"/>
      <c r="M260" s="264" t="s">
        <v>1</v>
      </c>
      <c r="N260" s="265" t="s">
        <v>42</v>
      </c>
      <c r="O260" s="90"/>
      <c r="P260" s="228">
        <f>O260*H260</f>
        <v>0</v>
      </c>
      <c r="Q260" s="228">
        <v>0.00021000000000000001</v>
      </c>
      <c r="R260" s="228">
        <f>Q260*H260</f>
        <v>0.0010584000000000001</v>
      </c>
      <c r="S260" s="228">
        <v>0</v>
      </c>
      <c r="T260" s="229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0" t="s">
        <v>260</v>
      </c>
      <c r="AT260" s="230" t="s">
        <v>256</v>
      </c>
      <c r="AU260" s="230" t="s">
        <v>136</v>
      </c>
      <c r="AY260" s="16" t="s">
        <v>129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6" t="s">
        <v>136</v>
      </c>
      <c r="BK260" s="231">
        <f>ROUND(I260*H260,2)</f>
        <v>0</v>
      </c>
      <c r="BL260" s="16" t="s">
        <v>210</v>
      </c>
      <c r="BM260" s="230" t="s">
        <v>378</v>
      </c>
    </row>
    <row r="261" s="13" customFormat="1">
      <c r="A261" s="13"/>
      <c r="B261" s="232"/>
      <c r="C261" s="233"/>
      <c r="D261" s="234" t="s">
        <v>138</v>
      </c>
      <c r="E261" s="235" t="s">
        <v>1</v>
      </c>
      <c r="F261" s="236" t="s">
        <v>469</v>
      </c>
      <c r="G261" s="233"/>
      <c r="H261" s="237">
        <v>4.2000000000000002</v>
      </c>
      <c r="I261" s="238"/>
      <c r="J261" s="233"/>
      <c r="K261" s="233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138</v>
      </c>
      <c r="AU261" s="243" t="s">
        <v>136</v>
      </c>
      <c r="AV261" s="13" t="s">
        <v>136</v>
      </c>
      <c r="AW261" s="13" t="s">
        <v>32</v>
      </c>
      <c r="AX261" s="13" t="s">
        <v>84</v>
      </c>
      <c r="AY261" s="243" t="s">
        <v>129</v>
      </c>
    </row>
    <row r="262" s="13" customFormat="1">
      <c r="A262" s="13"/>
      <c r="B262" s="232"/>
      <c r="C262" s="233"/>
      <c r="D262" s="234" t="s">
        <v>138</v>
      </c>
      <c r="E262" s="233"/>
      <c r="F262" s="236" t="s">
        <v>473</v>
      </c>
      <c r="G262" s="233"/>
      <c r="H262" s="237">
        <v>5.04</v>
      </c>
      <c r="I262" s="238"/>
      <c r="J262" s="233"/>
      <c r="K262" s="233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138</v>
      </c>
      <c r="AU262" s="243" t="s">
        <v>136</v>
      </c>
      <c r="AV262" s="13" t="s">
        <v>136</v>
      </c>
      <c r="AW262" s="13" t="s">
        <v>4</v>
      </c>
      <c r="AX262" s="13" t="s">
        <v>84</v>
      </c>
      <c r="AY262" s="243" t="s">
        <v>129</v>
      </c>
    </row>
    <row r="263" s="2" customFormat="1" ht="16.5" customHeight="1">
      <c r="A263" s="37"/>
      <c r="B263" s="38"/>
      <c r="C263" s="218" t="s">
        <v>380</v>
      </c>
      <c r="D263" s="218" t="s">
        <v>131</v>
      </c>
      <c r="E263" s="219" t="s">
        <v>381</v>
      </c>
      <c r="F263" s="220" t="s">
        <v>382</v>
      </c>
      <c r="G263" s="221" t="s">
        <v>134</v>
      </c>
      <c r="H263" s="222">
        <v>10.023</v>
      </c>
      <c r="I263" s="223"/>
      <c r="J263" s="224">
        <f>ROUND(I263*H263,2)</f>
        <v>0</v>
      </c>
      <c r="K263" s="225"/>
      <c r="L263" s="43"/>
      <c r="M263" s="226" t="s">
        <v>1</v>
      </c>
      <c r="N263" s="227" t="s">
        <v>42</v>
      </c>
      <c r="O263" s="90"/>
      <c r="P263" s="228">
        <f>O263*H263</f>
        <v>0</v>
      </c>
      <c r="Q263" s="228">
        <v>0.00025999999999999998</v>
      </c>
      <c r="R263" s="228">
        <f>Q263*H263</f>
        <v>0.0026059799999999995</v>
      </c>
      <c r="S263" s="228">
        <v>0</v>
      </c>
      <c r="T263" s="229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0" t="s">
        <v>210</v>
      </c>
      <c r="AT263" s="230" t="s">
        <v>131</v>
      </c>
      <c r="AU263" s="230" t="s">
        <v>136</v>
      </c>
      <c r="AY263" s="16" t="s">
        <v>129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6" t="s">
        <v>136</v>
      </c>
      <c r="BK263" s="231">
        <f>ROUND(I263*H263,2)</f>
        <v>0</v>
      </c>
      <c r="BL263" s="16" t="s">
        <v>210</v>
      </c>
      <c r="BM263" s="230" t="s">
        <v>383</v>
      </c>
    </row>
    <row r="264" s="13" customFormat="1">
      <c r="A264" s="13"/>
      <c r="B264" s="232"/>
      <c r="C264" s="233"/>
      <c r="D264" s="234" t="s">
        <v>138</v>
      </c>
      <c r="E264" s="235" t="s">
        <v>1</v>
      </c>
      <c r="F264" s="236" t="s">
        <v>457</v>
      </c>
      <c r="G264" s="233"/>
      <c r="H264" s="237">
        <v>10.023</v>
      </c>
      <c r="I264" s="238"/>
      <c r="J264" s="233"/>
      <c r="K264" s="233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138</v>
      </c>
      <c r="AU264" s="243" t="s">
        <v>136</v>
      </c>
      <c r="AV264" s="13" t="s">
        <v>136</v>
      </c>
      <c r="AW264" s="13" t="s">
        <v>32</v>
      </c>
      <c r="AX264" s="13" t="s">
        <v>84</v>
      </c>
      <c r="AY264" s="243" t="s">
        <v>129</v>
      </c>
    </row>
    <row r="265" s="2" customFormat="1" ht="24.15" customHeight="1">
      <c r="A265" s="37"/>
      <c r="B265" s="38"/>
      <c r="C265" s="218" t="s">
        <v>384</v>
      </c>
      <c r="D265" s="218" t="s">
        <v>131</v>
      </c>
      <c r="E265" s="219" t="s">
        <v>385</v>
      </c>
      <c r="F265" s="220" t="s">
        <v>386</v>
      </c>
      <c r="G265" s="221" t="s">
        <v>220</v>
      </c>
      <c r="H265" s="222">
        <v>0.89200000000000002</v>
      </c>
      <c r="I265" s="223"/>
      <c r="J265" s="224">
        <f>ROUND(I265*H265,2)</f>
        <v>0</v>
      </c>
      <c r="K265" s="225"/>
      <c r="L265" s="43"/>
      <c r="M265" s="226" t="s">
        <v>1</v>
      </c>
      <c r="N265" s="227" t="s">
        <v>42</v>
      </c>
      <c r="O265" s="90"/>
      <c r="P265" s="228">
        <f>O265*H265</f>
        <v>0</v>
      </c>
      <c r="Q265" s="228">
        <v>0</v>
      </c>
      <c r="R265" s="228">
        <f>Q265*H265</f>
        <v>0</v>
      </c>
      <c r="S265" s="228">
        <v>0</v>
      </c>
      <c r="T265" s="229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30" t="s">
        <v>210</v>
      </c>
      <c r="AT265" s="230" t="s">
        <v>131</v>
      </c>
      <c r="AU265" s="230" t="s">
        <v>136</v>
      </c>
      <c r="AY265" s="16" t="s">
        <v>129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6" t="s">
        <v>136</v>
      </c>
      <c r="BK265" s="231">
        <f>ROUND(I265*H265,2)</f>
        <v>0</v>
      </c>
      <c r="BL265" s="16" t="s">
        <v>210</v>
      </c>
      <c r="BM265" s="230" t="s">
        <v>387</v>
      </c>
    </row>
    <row r="266" s="12" customFormat="1" ht="22.8" customHeight="1">
      <c r="A266" s="12"/>
      <c r="B266" s="202"/>
      <c r="C266" s="203"/>
      <c r="D266" s="204" t="s">
        <v>75</v>
      </c>
      <c r="E266" s="216" t="s">
        <v>388</v>
      </c>
      <c r="F266" s="216" t="s">
        <v>389</v>
      </c>
      <c r="G266" s="203"/>
      <c r="H266" s="203"/>
      <c r="I266" s="206"/>
      <c r="J266" s="217">
        <f>BK266</f>
        <v>0</v>
      </c>
      <c r="K266" s="203"/>
      <c r="L266" s="208"/>
      <c r="M266" s="209"/>
      <c r="N266" s="210"/>
      <c r="O266" s="210"/>
      <c r="P266" s="211">
        <f>SUM(P267:P272)</f>
        <v>0</v>
      </c>
      <c r="Q266" s="210"/>
      <c r="R266" s="211">
        <f>SUM(R267:R272)</f>
        <v>0.00083843999999999998</v>
      </c>
      <c r="S266" s="210"/>
      <c r="T266" s="212">
        <f>SUM(T267:T272)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3" t="s">
        <v>136</v>
      </c>
      <c r="AT266" s="214" t="s">
        <v>75</v>
      </c>
      <c r="AU266" s="214" t="s">
        <v>84</v>
      </c>
      <c r="AY266" s="213" t="s">
        <v>129</v>
      </c>
      <c r="BK266" s="215">
        <f>SUM(BK267:BK272)</f>
        <v>0</v>
      </c>
    </row>
    <row r="267" s="2" customFormat="1" ht="37.8" customHeight="1">
      <c r="A267" s="37"/>
      <c r="B267" s="38"/>
      <c r="C267" s="218" t="s">
        <v>390</v>
      </c>
      <c r="D267" s="218" t="s">
        <v>131</v>
      </c>
      <c r="E267" s="219" t="s">
        <v>391</v>
      </c>
      <c r="F267" s="220" t="s">
        <v>392</v>
      </c>
      <c r="G267" s="221" t="s">
        <v>185</v>
      </c>
      <c r="H267" s="222">
        <v>2.7400000000000002</v>
      </c>
      <c r="I267" s="223"/>
      <c r="J267" s="224">
        <f>ROUND(I267*H267,2)</f>
        <v>0</v>
      </c>
      <c r="K267" s="225"/>
      <c r="L267" s="43"/>
      <c r="M267" s="226" t="s">
        <v>1</v>
      </c>
      <c r="N267" s="227" t="s">
        <v>42</v>
      </c>
      <c r="O267" s="90"/>
      <c r="P267" s="228">
        <f>O267*H267</f>
        <v>0</v>
      </c>
      <c r="Q267" s="228">
        <v>0.00018000000000000001</v>
      </c>
      <c r="R267" s="228">
        <f>Q267*H267</f>
        <v>0.00049320000000000006</v>
      </c>
      <c r="S267" s="228">
        <v>0</v>
      </c>
      <c r="T267" s="229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30" t="s">
        <v>210</v>
      </c>
      <c r="AT267" s="230" t="s">
        <v>131</v>
      </c>
      <c r="AU267" s="230" t="s">
        <v>136</v>
      </c>
      <c r="AY267" s="16" t="s">
        <v>129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6" t="s">
        <v>136</v>
      </c>
      <c r="BK267" s="231">
        <f>ROUND(I267*H267,2)</f>
        <v>0</v>
      </c>
      <c r="BL267" s="16" t="s">
        <v>210</v>
      </c>
      <c r="BM267" s="230" t="s">
        <v>393</v>
      </c>
    </row>
    <row r="268" s="13" customFormat="1">
      <c r="A268" s="13"/>
      <c r="B268" s="232"/>
      <c r="C268" s="233"/>
      <c r="D268" s="234" t="s">
        <v>138</v>
      </c>
      <c r="E268" s="235" t="s">
        <v>1</v>
      </c>
      <c r="F268" s="236" t="s">
        <v>474</v>
      </c>
      <c r="G268" s="233"/>
      <c r="H268" s="237">
        <v>2.7400000000000002</v>
      </c>
      <c r="I268" s="238"/>
      <c r="J268" s="233"/>
      <c r="K268" s="233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138</v>
      </c>
      <c r="AU268" s="243" t="s">
        <v>136</v>
      </c>
      <c r="AV268" s="13" t="s">
        <v>136</v>
      </c>
      <c r="AW268" s="13" t="s">
        <v>32</v>
      </c>
      <c r="AX268" s="13" t="s">
        <v>84</v>
      </c>
      <c r="AY268" s="243" t="s">
        <v>129</v>
      </c>
    </row>
    <row r="269" s="2" customFormat="1" ht="16.5" customHeight="1">
      <c r="A269" s="37"/>
      <c r="B269" s="38"/>
      <c r="C269" s="255" t="s">
        <v>395</v>
      </c>
      <c r="D269" s="255" t="s">
        <v>256</v>
      </c>
      <c r="E269" s="256" t="s">
        <v>396</v>
      </c>
      <c r="F269" s="257" t="s">
        <v>397</v>
      </c>
      <c r="G269" s="258" t="s">
        <v>185</v>
      </c>
      <c r="H269" s="259">
        <v>2.8769999999999998</v>
      </c>
      <c r="I269" s="260"/>
      <c r="J269" s="261">
        <f>ROUND(I269*H269,2)</f>
        <v>0</v>
      </c>
      <c r="K269" s="262"/>
      <c r="L269" s="263"/>
      <c r="M269" s="264" t="s">
        <v>1</v>
      </c>
      <c r="N269" s="265" t="s">
        <v>42</v>
      </c>
      <c r="O269" s="90"/>
      <c r="P269" s="228">
        <f>O269*H269</f>
        <v>0</v>
      </c>
      <c r="Q269" s="228">
        <v>0.00012</v>
      </c>
      <c r="R269" s="228">
        <f>Q269*H269</f>
        <v>0.00034523999999999997</v>
      </c>
      <c r="S269" s="228">
        <v>0</v>
      </c>
      <c r="T269" s="229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30" t="s">
        <v>260</v>
      </c>
      <c r="AT269" s="230" t="s">
        <v>256</v>
      </c>
      <c r="AU269" s="230" t="s">
        <v>136</v>
      </c>
      <c r="AY269" s="16" t="s">
        <v>129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6" t="s">
        <v>136</v>
      </c>
      <c r="BK269" s="231">
        <f>ROUND(I269*H269,2)</f>
        <v>0</v>
      </c>
      <c r="BL269" s="16" t="s">
        <v>210</v>
      </c>
      <c r="BM269" s="230" t="s">
        <v>398</v>
      </c>
    </row>
    <row r="270" s="13" customFormat="1">
      <c r="A270" s="13"/>
      <c r="B270" s="232"/>
      <c r="C270" s="233"/>
      <c r="D270" s="234" t="s">
        <v>138</v>
      </c>
      <c r="E270" s="235" t="s">
        <v>1</v>
      </c>
      <c r="F270" s="236" t="s">
        <v>474</v>
      </c>
      <c r="G270" s="233"/>
      <c r="H270" s="237">
        <v>2.7400000000000002</v>
      </c>
      <c r="I270" s="238"/>
      <c r="J270" s="233"/>
      <c r="K270" s="233"/>
      <c r="L270" s="239"/>
      <c r="M270" s="240"/>
      <c r="N270" s="241"/>
      <c r="O270" s="241"/>
      <c r="P270" s="241"/>
      <c r="Q270" s="241"/>
      <c r="R270" s="241"/>
      <c r="S270" s="241"/>
      <c r="T270" s="2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138</v>
      </c>
      <c r="AU270" s="243" t="s">
        <v>136</v>
      </c>
      <c r="AV270" s="13" t="s">
        <v>136</v>
      </c>
      <c r="AW270" s="13" t="s">
        <v>32</v>
      </c>
      <c r="AX270" s="13" t="s">
        <v>84</v>
      </c>
      <c r="AY270" s="243" t="s">
        <v>129</v>
      </c>
    </row>
    <row r="271" s="13" customFormat="1">
      <c r="A271" s="13"/>
      <c r="B271" s="232"/>
      <c r="C271" s="233"/>
      <c r="D271" s="234" t="s">
        <v>138</v>
      </c>
      <c r="E271" s="233"/>
      <c r="F271" s="236" t="s">
        <v>475</v>
      </c>
      <c r="G271" s="233"/>
      <c r="H271" s="237">
        <v>2.8769999999999998</v>
      </c>
      <c r="I271" s="238"/>
      <c r="J271" s="233"/>
      <c r="K271" s="233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138</v>
      </c>
      <c r="AU271" s="243" t="s">
        <v>136</v>
      </c>
      <c r="AV271" s="13" t="s">
        <v>136</v>
      </c>
      <c r="AW271" s="13" t="s">
        <v>4</v>
      </c>
      <c r="AX271" s="13" t="s">
        <v>84</v>
      </c>
      <c r="AY271" s="243" t="s">
        <v>129</v>
      </c>
    </row>
    <row r="272" s="2" customFormat="1" ht="24.15" customHeight="1">
      <c r="A272" s="37"/>
      <c r="B272" s="38"/>
      <c r="C272" s="218" t="s">
        <v>400</v>
      </c>
      <c r="D272" s="218" t="s">
        <v>131</v>
      </c>
      <c r="E272" s="219" t="s">
        <v>401</v>
      </c>
      <c r="F272" s="220" t="s">
        <v>402</v>
      </c>
      <c r="G272" s="221" t="s">
        <v>220</v>
      </c>
      <c r="H272" s="222">
        <v>0.001</v>
      </c>
      <c r="I272" s="223"/>
      <c r="J272" s="224">
        <f>ROUND(I272*H272,2)</f>
        <v>0</v>
      </c>
      <c r="K272" s="225"/>
      <c r="L272" s="43"/>
      <c r="M272" s="226" t="s">
        <v>1</v>
      </c>
      <c r="N272" s="227" t="s">
        <v>42</v>
      </c>
      <c r="O272" s="90"/>
      <c r="P272" s="228">
        <f>O272*H272</f>
        <v>0</v>
      </c>
      <c r="Q272" s="228">
        <v>0</v>
      </c>
      <c r="R272" s="228">
        <f>Q272*H272</f>
        <v>0</v>
      </c>
      <c r="S272" s="228">
        <v>0</v>
      </c>
      <c r="T272" s="229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30" t="s">
        <v>210</v>
      </c>
      <c r="AT272" s="230" t="s">
        <v>131</v>
      </c>
      <c r="AU272" s="230" t="s">
        <v>136</v>
      </c>
      <c r="AY272" s="16" t="s">
        <v>129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6" t="s">
        <v>136</v>
      </c>
      <c r="BK272" s="231">
        <f>ROUND(I272*H272,2)</f>
        <v>0</v>
      </c>
      <c r="BL272" s="16" t="s">
        <v>210</v>
      </c>
      <c r="BM272" s="230" t="s">
        <v>403</v>
      </c>
    </row>
    <row r="273" s="12" customFormat="1" ht="25.92" customHeight="1">
      <c r="A273" s="12"/>
      <c r="B273" s="202"/>
      <c r="C273" s="203"/>
      <c r="D273" s="204" t="s">
        <v>75</v>
      </c>
      <c r="E273" s="205" t="s">
        <v>404</v>
      </c>
      <c r="F273" s="205" t="s">
        <v>405</v>
      </c>
      <c r="G273" s="203"/>
      <c r="H273" s="203"/>
      <c r="I273" s="206"/>
      <c r="J273" s="207">
        <f>BK273</f>
        <v>0</v>
      </c>
      <c r="K273" s="203"/>
      <c r="L273" s="208"/>
      <c r="M273" s="209"/>
      <c r="N273" s="210"/>
      <c r="O273" s="210"/>
      <c r="P273" s="211">
        <f>SUM(P274:P280)</f>
        <v>0</v>
      </c>
      <c r="Q273" s="210"/>
      <c r="R273" s="211">
        <f>SUM(R274:R280)</f>
        <v>0.065050300000000005</v>
      </c>
      <c r="S273" s="210"/>
      <c r="T273" s="212">
        <f>SUM(T274:T280)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13" t="s">
        <v>135</v>
      </c>
      <c r="AT273" s="214" t="s">
        <v>75</v>
      </c>
      <c r="AU273" s="214" t="s">
        <v>76</v>
      </c>
      <c r="AY273" s="213" t="s">
        <v>129</v>
      </c>
      <c r="BK273" s="215">
        <f>SUM(BK274:BK280)</f>
        <v>0</v>
      </c>
    </row>
    <row r="274" s="2" customFormat="1" ht="24.15" customHeight="1">
      <c r="A274" s="37"/>
      <c r="B274" s="38"/>
      <c r="C274" s="218" t="s">
        <v>406</v>
      </c>
      <c r="D274" s="218" t="s">
        <v>131</v>
      </c>
      <c r="E274" s="219" t="s">
        <v>407</v>
      </c>
      <c r="F274" s="220" t="s">
        <v>408</v>
      </c>
      <c r="G274" s="221" t="s">
        <v>134</v>
      </c>
      <c r="H274" s="222">
        <v>1.085</v>
      </c>
      <c r="I274" s="223"/>
      <c r="J274" s="224">
        <f>ROUND(I274*H274,2)</f>
        <v>0</v>
      </c>
      <c r="K274" s="225"/>
      <c r="L274" s="43"/>
      <c r="M274" s="226" t="s">
        <v>1</v>
      </c>
      <c r="N274" s="227" t="s">
        <v>42</v>
      </c>
      <c r="O274" s="90"/>
      <c r="P274" s="228">
        <f>O274*H274</f>
        <v>0</v>
      </c>
      <c r="Q274" s="228">
        <v>0.015180000000000001</v>
      </c>
      <c r="R274" s="228">
        <f>Q274*H274</f>
        <v>0.0164703</v>
      </c>
      <c r="S274" s="228">
        <v>0</v>
      </c>
      <c r="T274" s="229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30" t="s">
        <v>409</v>
      </c>
      <c r="AT274" s="230" t="s">
        <v>131</v>
      </c>
      <c r="AU274" s="230" t="s">
        <v>84</v>
      </c>
      <c r="AY274" s="16" t="s">
        <v>129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6" t="s">
        <v>136</v>
      </c>
      <c r="BK274" s="231">
        <f>ROUND(I274*H274,2)</f>
        <v>0</v>
      </c>
      <c r="BL274" s="16" t="s">
        <v>409</v>
      </c>
      <c r="BM274" s="230" t="s">
        <v>476</v>
      </c>
    </row>
    <row r="275" s="13" customFormat="1">
      <c r="A275" s="13"/>
      <c r="B275" s="232"/>
      <c r="C275" s="233"/>
      <c r="D275" s="234" t="s">
        <v>138</v>
      </c>
      <c r="E275" s="235" t="s">
        <v>1</v>
      </c>
      <c r="F275" s="236" t="s">
        <v>411</v>
      </c>
      <c r="G275" s="233"/>
      <c r="H275" s="237">
        <v>1.085</v>
      </c>
      <c r="I275" s="238"/>
      <c r="J275" s="233"/>
      <c r="K275" s="233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138</v>
      </c>
      <c r="AU275" s="243" t="s">
        <v>84</v>
      </c>
      <c r="AV275" s="13" t="s">
        <v>136</v>
      </c>
      <c r="AW275" s="13" t="s">
        <v>32</v>
      </c>
      <c r="AX275" s="13" t="s">
        <v>76</v>
      </c>
      <c r="AY275" s="243" t="s">
        <v>129</v>
      </c>
    </row>
    <row r="276" s="14" customFormat="1">
      <c r="A276" s="14"/>
      <c r="B276" s="244"/>
      <c r="C276" s="245"/>
      <c r="D276" s="234" t="s">
        <v>138</v>
      </c>
      <c r="E276" s="246" t="s">
        <v>1</v>
      </c>
      <c r="F276" s="247" t="s">
        <v>140</v>
      </c>
      <c r="G276" s="245"/>
      <c r="H276" s="248">
        <v>1.085</v>
      </c>
      <c r="I276" s="249"/>
      <c r="J276" s="245"/>
      <c r="K276" s="245"/>
      <c r="L276" s="250"/>
      <c r="M276" s="251"/>
      <c r="N276" s="252"/>
      <c r="O276" s="252"/>
      <c r="P276" s="252"/>
      <c r="Q276" s="252"/>
      <c r="R276" s="252"/>
      <c r="S276" s="252"/>
      <c r="T276" s="25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4" t="s">
        <v>138</v>
      </c>
      <c r="AU276" s="254" t="s">
        <v>84</v>
      </c>
      <c r="AV276" s="14" t="s">
        <v>135</v>
      </c>
      <c r="AW276" s="14" t="s">
        <v>32</v>
      </c>
      <c r="AX276" s="14" t="s">
        <v>84</v>
      </c>
      <c r="AY276" s="254" t="s">
        <v>129</v>
      </c>
    </row>
    <row r="277" s="2" customFormat="1" ht="16.5" customHeight="1">
      <c r="A277" s="37"/>
      <c r="B277" s="38"/>
      <c r="C277" s="218" t="s">
        <v>412</v>
      </c>
      <c r="D277" s="218" t="s">
        <v>131</v>
      </c>
      <c r="E277" s="219" t="s">
        <v>413</v>
      </c>
      <c r="F277" s="220" t="s">
        <v>414</v>
      </c>
      <c r="G277" s="221" t="s">
        <v>134</v>
      </c>
      <c r="H277" s="222">
        <v>1.085</v>
      </c>
      <c r="I277" s="223"/>
      <c r="J277" s="224">
        <f>ROUND(I277*H277,2)</f>
        <v>0</v>
      </c>
      <c r="K277" s="225"/>
      <c r="L277" s="43"/>
      <c r="M277" s="226" t="s">
        <v>1</v>
      </c>
      <c r="N277" s="227" t="s">
        <v>42</v>
      </c>
      <c r="O277" s="90"/>
      <c r="P277" s="228">
        <f>O277*H277</f>
        <v>0</v>
      </c>
      <c r="Q277" s="228">
        <v>0</v>
      </c>
      <c r="R277" s="228">
        <f>Q277*H277</f>
        <v>0</v>
      </c>
      <c r="S277" s="228">
        <v>0</v>
      </c>
      <c r="T277" s="229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30" t="s">
        <v>135</v>
      </c>
      <c r="AT277" s="230" t="s">
        <v>131</v>
      </c>
      <c r="AU277" s="230" t="s">
        <v>84</v>
      </c>
      <c r="AY277" s="16" t="s">
        <v>129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6" t="s">
        <v>136</v>
      </c>
      <c r="BK277" s="231">
        <f>ROUND(I277*H277,2)</f>
        <v>0</v>
      </c>
      <c r="BL277" s="16" t="s">
        <v>135</v>
      </c>
      <c r="BM277" s="230" t="s">
        <v>477</v>
      </c>
    </row>
    <row r="278" s="13" customFormat="1">
      <c r="A278" s="13"/>
      <c r="B278" s="232"/>
      <c r="C278" s="233"/>
      <c r="D278" s="234" t="s">
        <v>138</v>
      </c>
      <c r="E278" s="235" t="s">
        <v>1</v>
      </c>
      <c r="F278" s="236" t="s">
        <v>416</v>
      </c>
      <c r="G278" s="233"/>
      <c r="H278" s="237">
        <v>1.085</v>
      </c>
      <c r="I278" s="238"/>
      <c r="J278" s="233"/>
      <c r="K278" s="233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138</v>
      </c>
      <c r="AU278" s="243" t="s">
        <v>84</v>
      </c>
      <c r="AV278" s="13" t="s">
        <v>136</v>
      </c>
      <c r="AW278" s="13" t="s">
        <v>32</v>
      </c>
      <c r="AX278" s="13" t="s">
        <v>84</v>
      </c>
      <c r="AY278" s="243" t="s">
        <v>129</v>
      </c>
    </row>
    <row r="279" s="2" customFormat="1" ht="24.15" customHeight="1">
      <c r="A279" s="37"/>
      <c r="B279" s="38"/>
      <c r="C279" s="255" t="s">
        <v>417</v>
      </c>
      <c r="D279" s="255" t="s">
        <v>256</v>
      </c>
      <c r="E279" s="256" t="s">
        <v>418</v>
      </c>
      <c r="F279" s="257" t="s">
        <v>419</v>
      </c>
      <c r="G279" s="258" t="s">
        <v>143</v>
      </c>
      <c r="H279" s="259">
        <v>0.02</v>
      </c>
      <c r="I279" s="260"/>
      <c r="J279" s="261">
        <f>ROUND(I279*H279,2)</f>
        <v>0</v>
      </c>
      <c r="K279" s="262"/>
      <c r="L279" s="263"/>
      <c r="M279" s="264" t="s">
        <v>1</v>
      </c>
      <c r="N279" s="265" t="s">
        <v>42</v>
      </c>
      <c r="O279" s="90"/>
      <c r="P279" s="228">
        <f>O279*H279</f>
        <v>0</v>
      </c>
      <c r="Q279" s="228">
        <v>2.4289999999999998</v>
      </c>
      <c r="R279" s="228">
        <f>Q279*H279</f>
        <v>0.048579999999999998</v>
      </c>
      <c r="S279" s="228">
        <v>0</v>
      </c>
      <c r="T279" s="229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30" t="s">
        <v>409</v>
      </c>
      <c r="AT279" s="230" t="s">
        <v>256</v>
      </c>
      <c r="AU279" s="230" t="s">
        <v>84</v>
      </c>
      <c r="AY279" s="16" t="s">
        <v>129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6" t="s">
        <v>136</v>
      </c>
      <c r="BK279" s="231">
        <f>ROUND(I279*H279,2)</f>
        <v>0</v>
      </c>
      <c r="BL279" s="16" t="s">
        <v>409</v>
      </c>
      <c r="BM279" s="230" t="s">
        <v>478</v>
      </c>
    </row>
    <row r="280" s="2" customFormat="1" ht="37.8" customHeight="1">
      <c r="A280" s="37"/>
      <c r="B280" s="38"/>
      <c r="C280" s="218" t="s">
        <v>421</v>
      </c>
      <c r="D280" s="218" t="s">
        <v>131</v>
      </c>
      <c r="E280" s="219" t="s">
        <v>422</v>
      </c>
      <c r="F280" s="220" t="s">
        <v>423</v>
      </c>
      <c r="G280" s="221" t="s">
        <v>424</v>
      </c>
      <c r="H280" s="222">
        <v>8</v>
      </c>
      <c r="I280" s="223"/>
      <c r="J280" s="224">
        <f>ROUND(I280*H280,2)</f>
        <v>0</v>
      </c>
      <c r="K280" s="225"/>
      <c r="L280" s="43"/>
      <c r="M280" s="226" t="s">
        <v>1</v>
      </c>
      <c r="N280" s="227" t="s">
        <v>42</v>
      </c>
      <c r="O280" s="90"/>
      <c r="P280" s="228">
        <f>O280*H280</f>
        <v>0</v>
      </c>
      <c r="Q280" s="228">
        <v>0</v>
      </c>
      <c r="R280" s="228">
        <f>Q280*H280</f>
        <v>0</v>
      </c>
      <c r="S280" s="228">
        <v>0</v>
      </c>
      <c r="T280" s="229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30" t="s">
        <v>409</v>
      </c>
      <c r="AT280" s="230" t="s">
        <v>131</v>
      </c>
      <c r="AU280" s="230" t="s">
        <v>84</v>
      </c>
      <c r="AY280" s="16" t="s">
        <v>129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6" t="s">
        <v>136</v>
      </c>
      <c r="BK280" s="231">
        <f>ROUND(I280*H280,2)</f>
        <v>0</v>
      </c>
      <c r="BL280" s="16" t="s">
        <v>409</v>
      </c>
      <c r="BM280" s="230" t="s">
        <v>479</v>
      </c>
    </row>
    <row r="281" s="12" customFormat="1" ht="25.92" customHeight="1">
      <c r="A281" s="12"/>
      <c r="B281" s="202"/>
      <c r="C281" s="203"/>
      <c r="D281" s="204" t="s">
        <v>75</v>
      </c>
      <c r="E281" s="205" t="s">
        <v>426</v>
      </c>
      <c r="F281" s="205" t="s">
        <v>427</v>
      </c>
      <c r="G281" s="203"/>
      <c r="H281" s="203"/>
      <c r="I281" s="206"/>
      <c r="J281" s="207">
        <f>BK281</f>
        <v>0</v>
      </c>
      <c r="K281" s="203"/>
      <c r="L281" s="208"/>
      <c r="M281" s="209"/>
      <c r="N281" s="210"/>
      <c r="O281" s="210"/>
      <c r="P281" s="211">
        <f>P282+P285</f>
        <v>0</v>
      </c>
      <c r="Q281" s="210"/>
      <c r="R281" s="211">
        <f>R282+R285</f>
        <v>0</v>
      </c>
      <c r="S281" s="210"/>
      <c r="T281" s="212">
        <f>T282+T285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13" t="s">
        <v>155</v>
      </c>
      <c r="AT281" s="214" t="s">
        <v>75</v>
      </c>
      <c r="AU281" s="214" t="s">
        <v>76</v>
      </c>
      <c r="AY281" s="213" t="s">
        <v>129</v>
      </c>
      <c r="BK281" s="215">
        <f>BK282+BK285</f>
        <v>0</v>
      </c>
    </row>
    <row r="282" s="12" customFormat="1" ht="22.8" customHeight="1">
      <c r="A282" s="12"/>
      <c r="B282" s="202"/>
      <c r="C282" s="203"/>
      <c r="D282" s="204" t="s">
        <v>75</v>
      </c>
      <c r="E282" s="216" t="s">
        <v>428</v>
      </c>
      <c r="F282" s="216" t="s">
        <v>429</v>
      </c>
      <c r="G282" s="203"/>
      <c r="H282" s="203"/>
      <c r="I282" s="206"/>
      <c r="J282" s="217">
        <f>BK282</f>
        <v>0</v>
      </c>
      <c r="K282" s="203"/>
      <c r="L282" s="208"/>
      <c r="M282" s="209"/>
      <c r="N282" s="210"/>
      <c r="O282" s="210"/>
      <c r="P282" s="211">
        <f>SUM(P283:P284)</f>
        <v>0</v>
      </c>
      <c r="Q282" s="210"/>
      <c r="R282" s="211">
        <f>SUM(R283:R284)</f>
        <v>0</v>
      </c>
      <c r="S282" s="210"/>
      <c r="T282" s="212">
        <f>SUM(T283:T284)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13" t="s">
        <v>155</v>
      </c>
      <c r="AT282" s="214" t="s">
        <v>75</v>
      </c>
      <c r="AU282" s="214" t="s">
        <v>84</v>
      </c>
      <c r="AY282" s="213" t="s">
        <v>129</v>
      </c>
      <c r="BK282" s="215">
        <f>SUM(BK283:BK284)</f>
        <v>0</v>
      </c>
    </row>
    <row r="283" s="2" customFormat="1" ht="16.5" customHeight="1">
      <c r="A283" s="37"/>
      <c r="B283" s="38"/>
      <c r="C283" s="218" t="s">
        <v>430</v>
      </c>
      <c r="D283" s="218" t="s">
        <v>131</v>
      </c>
      <c r="E283" s="219" t="s">
        <v>431</v>
      </c>
      <c r="F283" s="220" t="s">
        <v>432</v>
      </c>
      <c r="G283" s="221" t="s">
        <v>433</v>
      </c>
      <c r="H283" s="266"/>
      <c r="I283" s="223"/>
      <c r="J283" s="224">
        <f>ROUND(I283*H283,2)</f>
        <v>0</v>
      </c>
      <c r="K283" s="225"/>
      <c r="L283" s="43"/>
      <c r="M283" s="226" t="s">
        <v>1</v>
      </c>
      <c r="N283" s="227" t="s">
        <v>42</v>
      </c>
      <c r="O283" s="90"/>
      <c r="P283" s="228">
        <f>O283*H283</f>
        <v>0</v>
      </c>
      <c r="Q283" s="228">
        <v>0</v>
      </c>
      <c r="R283" s="228">
        <f>Q283*H283</f>
        <v>0</v>
      </c>
      <c r="S283" s="228">
        <v>0</v>
      </c>
      <c r="T283" s="229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30" t="s">
        <v>434</v>
      </c>
      <c r="AT283" s="230" t="s">
        <v>131</v>
      </c>
      <c r="AU283" s="230" t="s">
        <v>136</v>
      </c>
      <c r="AY283" s="16" t="s">
        <v>129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6" t="s">
        <v>136</v>
      </c>
      <c r="BK283" s="231">
        <f>ROUND(I283*H283,2)</f>
        <v>0</v>
      </c>
      <c r="BL283" s="16" t="s">
        <v>434</v>
      </c>
      <c r="BM283" s="230" t="s">
        <v>435</v>
      </c>
    </row>
    <row r="284" s="2" customFormat="1" ht="16.5" customHeight="1">
      <c r="A284" s="37"/>
      <c r="B284" s="38"/>
      <c r="C284" s="218" t="s">
        <v>436</v>
      </c>
      <c r="D284" s="218" t="s">
        <v>131</v>
      </c>
      <c r="E284" s="219" t="s">
        <v>437</v>
      </c>
      <c r="F284" s="220" t="s">
        <v>438</v>
      </c>
      <c r="G284" s="221" t="s">
        <v>439</v>
      </c>
      <c r="H284" s="222">
        <v>1</v>
      </c>
      <c r="I284" s="223"/>
      <c r="J284" s="224">
        <f>ROUND(I284*H284,2)</f>
        <v>0</v>
      </c>
      <c r="K284" s="225"/>
      <c r="L284" s="43"/>
      <c r="M284" s="226" t="s">
        <v>1</v>
      </c>
      <c r="N284" s="227" t="s">
        <v>42</v>
      </c>
      <c r="O284" s="90"/>
      <c r="P284" s="228">
        <f>O284*H284</f>
        <v>0</v>
      </c>
      <c r="Q284" s="228">
        <v>0</v>
      </c>
      <c r="R284" s="228">
        <f>Q284*H284</f>
        <v>0</v>
      </c>
      <c r="S284" s="228">
        <v>0</v>
      </c>
      <c r="T284" s="229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30" t="s">
        <v>434</v>
      </c>
      <c r="AT284" s="230" t="s">
        <v>131</v>
      </c>
      <c r="AU284" s="230" t="s">
        <v>136</v>
      </c>
      <c r="AY284" s="16" t="s">
        <v>129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6" t="s">
        <v>136</v>
      </c>
      <c r="BK284" s="231">
        <f>ROUND(I284*H284,2)</f>
        <v>0</v>
      </c>
      <c r="BL284" s="16" t="s">
        <v>434</v>
      </c>
      <c r="BM284" s="230" t="s">
        <v>440</v>
      </c>
    </row>
    <row r="285" s="12" customFormat="1" ht="22.8" customHeight="1">
      <c r="A285" s="12"/>
      <c r="B285" s="202"/>
      <c r="C285" s="203"/>
      <c r="D285" s="204" t="s">
        <v>75</v>
      </c>
      <c r="E285" s="216" t="s">
        <v>441</v>
      </c>
      <c r="F285" s="216" t="s">
        <v>442</v>
      </c>
      <c r="G285" s="203"/>
      <c r="H285" s="203"/>
      <c r="I285" s="206"/>
      <c r="J285" s="217">
        <f>BK285</f>
        <v>0</v>
      </c>
      <c r="K285" s="203"/>
      <c r="L285" s="208"/>
      <c r="M285" s="209"/>
      <c r="N285" s="210"/>
      <c r="O285" s="210"/>
      <c r="P285" s="211">
        <f>P286</f>
        <v>0</v>
      </c>
      <c r="Q285" s="210"/>
      <c r="R285" s="211">
        <f>R286</f>
        <v>0</v>
      </c>
      <c r="S285" s="210"/>
      <c r="T285" s="212">
        <f>T286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13" t="s">
        <v>155</v>
      </c>
      <c r="AT285" s="214" t="s">
        <v>75</v>
      </c>
      <c r="AU285" s="214" t="s">
        <v>84</v>
      </c>
      <c r="AY285" s="213" t="s">
        <v>129</v>
      </c>
      <c r="BK285" s="215">
        <f>BK286</f>
        <v>0</v>
      </c>
    </row>
    <row r="286" s="2" customFormat="1" ht="16.5" customHeight="1">
      <c r="A286" s="37"/>
      <c r="B286" s="38"/>
      <c r="C286" s="218" t="s">
        <v>443</v>
      </c>
      <c r="D286" s="218" t="s">
        <v>131</v>
      </c>
      <c r="E286" s="219" t="s">
        <v>444</v>
      </c>
      <c r="F286" s="220" t="s">
        <v>445</v>
      </c>
      <c r="G286" s="221" t="s">
        <v>433</v>
      </c>
      <c r="H286" s="266"/>
      <c r="I286" s="223"/>
      <c r="J286" s="224">
        <f>ROUND(I286*H286,2)</f>
        <v>0</v>
      </c>
      <c r="K286" s="225"/>
      <c r="L286" s="43"/>
      <c r="M286" s="267" t="s">
        <v>1</v>
      </c>
      <c r="N286" s="268" t="s">
        <v>42</v>
      </c>
      <c r="O286" s="269"/>
      <c r="P286" s="270">
        <f>O286*H286</f>
        <v>0</v>
      </c>
      <c r="Q286" s="270">
        <v>0</v>
      </c>
      <c r="R286" s="270">
        <f>Q286*H286</f>
        <v>0</v>
      </c>
      <c r="S286" s="270">
        <v>0</v>
      </c>
      <c r="T286" s="271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30" t="s">
        <v>434</v>
      </c>
      <c r="AT286" s="230" t="s">
        <v>131</v>
      </c>
      <c r="AU286" s="230" t="s">
        <v>136</v>
      </c>
      <c r="AY286" s="16" t="s">
        <v>129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6" t="s">
        <v>136</v>
      </c>
      <c r="BK286" s="231">
        <f>ROUND(I286*H286,2)</f>
        <v>0</v>
      </c>
      <c r="BL286" s="16" t="s">
        <v>434</v>
      </c>
      <c r="BM286" s="230" t="s">
        <v>446</v>
      </c>
    </row>
    <row r="287" s="2" customFormat="1" ht="6.96" customHeight="1">
      <c r="A287" s="37"/>
      <c r="B287" s="65"/>
      <c r="C287" s="66"/>
      <c r="D287" s="66"/>
      <c r="E287" s="66"/>
      <c r="F287" s="66"/>
      <c r="G287" s="66"/>
      <c r="H287" s="66"/>
      <c r="I287" s="66"/>
      <c r="J287" s="66"/>
      <c r="K287" s="66"/>
      <c r="L287" s="43"/>
      <c r="M287" s="37"/>
      <c r="O287" s="37"/>
      <c r="P287" s="37"/>
      <c r="Q287" s="37"/>
      <c r="R287" s="37"/>
      <c r="S287" s="37"/>
      <c r="T287" s="37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</row>
  </sheetData>
  <sheetProtection sheet="1" autoFilter="0" formatColumns="0" formatRows="0" objects="1" scenarios="1" spinCount="100000" saltValue="5Uy+7ecj4VCGDHMkT76MUTTWrflVPfflqyWDFnVa0vGY6pEXtxlMiRnSiZhYxXdfPmG+1ft1RrRqCAfO0TMhrA==" hashValue="7rh9NR3D9qv9HiNhp3OUtHHrwARJCsHBFgbrO5e1vj0lSrTsPz03F+OEwrb3wCTEVjuPbB6UBlE/PMW4EIuEjw==" algorithmName="SHA-512" password="CC35"/>
  <autoFilter ref="C132:K286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Barvík Svatopluk</dc:creator>
  <cp:lastModifiedBy>Barvík Svatopluk</cp:lastModifiedBy>
  <dcterms:created xsi:type="dcterms:W3CDTF">2025-04-28T08:23:08Z</dcterms:created>
  <dcterms:modified xsi:type="dcterms:W3CDTF">2025-04-28T08:23:13Z</dcterms:modified>
</cp:coreProperties>
</file>