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BUDOVY\Mládí 19\čištění fasády\"/>
    </mc:Choice>
  </mc:AlternateContent>
  <xr:revisionPtr revIDLastSave="0" documentId="8_{ECC788E2-22A5-48E9-AC58-2F0F9B9020DD}" xr6:coauthVersionLast="47" xr6:coauthVersionMax="47" xr10:uidLastSave="{00000000-0000-0000-0000-000000000000}"/>
  <bookViews>
    <workbookView xWindow="-108" yWindow="-108" windowWidth="23256" windowHeight="13896" xr2:uid="{5107EA63-D59F-48AB-AD7E-87D73ECCBA7B}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4" i="1" l="1"/>
  <c r="I193" i="1"/>
  <c r="I192" i="1"/>
  <c r="I191" i="1"/>
  <c r="I190" i="1"/>
  <c r="I189" i="1"/>
  <c r="I187" i="1"/>
  <c r="I185" i="1"/>
  <c r="I147" i="1"/>
  <c r="I146" i="1"/>
  <c r="I98" i="1" s="1"/>
  <c r="I145" i="1"/>
  <c r="I97" i="1" s="1"/>
  <c r="I144" i="1"/>
  <c r="I143" i="1"/>
  <c r="I96" i="1" s="1"/>
  <c r="I142" i="1"/>
  <c r="I95" i="1" s="1"/>
  <c r="I141" i="1"/>
  <c r="I140" i="1"/>
  <c r="I120" i="1"/>
  <c r="I119" i="1"/>
  <c r="I94" i="1" s="1"/>
  <c r="I118" i="1"/>
  <c r="I27" i="1" s="1"/>
  <c r="I115" i="1"/>
  <c r="E114" i="1"/>
  <c r="E112" i="1"/>
  <c r="D110" i="1"/>
  <c r="I100" i="1"/>
  <c r="I99" i="1"/>
  <c r="I89" i="1"/>
  <c r="E88" i="1"/>
  <c r="E86" i="1"/>
  <c r="D84" i="1"/>
  <c r="I34" i="1"/>
  <c r="E34" i="1"/>
  <c r="I33" i="1"/>
  <c r="E33" i="1"/>
  <c r="I32" i="1"/>
  <c r="E32" i="1"/>
  <c r="I31" i="1"/>
  <c r="E31" i="1"/>
  <c r="I30" i="1"/>
  <c r="E30" i="1"/>
  <c r="I88" i="1" s="1"/>
  <c r="E115" i="1" s="1"/>
  <c r="I112" i="1" s="1"/>
  <c r="I114" i="1" l="1"/>
  <c r="E89" i="1"/>
  <c r="I36" i="1"/>
  <c r="I93" i="1"/>
  <c r="I86" i="1"/>
</calcChain>
</file>

<file path=xl/sharedStrings.xml><?xml version="1.0" encoding="utf-8"?>
<sst xmlns="http://schemas.openxmlformats.org/spreadsheetml/2006/main" count="357" uniqueCount="148">
  <si>
    <t>KRYCÍ LIST SOUPISU PRACÍ</t>
  </si>
  <si>
    <t>Stavba:</t>
  </si>
  <si>
    <t>Čištění a nátěr fasády bytového domu ul. Mládí 19</t>
  </si>
  <si>
    <t>KSO:</t>
  </si>
  <si>
    <t/>
  </si>
  <si>
    <t>CC-CZ:</t>
  </si>
  <si>
    <t>Místo:</t>
  </si>
  <si>
    <t>Havířov</t>
  </si>
  <si>
    <t>Datum:</t>
  </si>
  <si>
    <t>Zadavatel:</t>
  </si>
  <si>
    <t>IČ:</t>
  </si>
  <si>
    <t>SBD Havířov</t>
  </si>
  <si>
    <t>DIČ:</t>
  </si>
  <si>
    <t>Uchazeč:</t>
  </si>
  <si>
    <t>Projektant:</t>
  </si>
  <si>
    <t>Zpracovatel:</t>
  </si>
  <si>
    <t>Barvík Svatopluk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</si>
  <si>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</si>
  <si>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</si>
  <si>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</si>
  <si>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</si>
  <si>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</si>
  <si>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</si>
  <si>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</si>
  <si>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</si>
  <si>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</si>
  <si>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</si>
  <si>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</si>
  <si>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</si>
  <si>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</si>
  <si>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</si>
  <si>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</si>
  <si>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</si>
  <si>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</si>
  <si>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</si>
  <si>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</si>
  <si>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</si>
  <si>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ČLENĚNÍ SOUPISU PRACÍ</t>
  </si>
  <si>
    <t>Kód dílu - Popis</t>
  </si>
  <si>
    <t>Cena celkem [CZK]</t>
  </si>
  <si>
    <t>Náklady ze soupisu prací</t>
  </si>
  <si>
    <t xml:space="preserve">6 - Úpravy povrchů, podlahy a osazování výplní   </t>
  </si>
  <si>
    <t>HSV - Práce a dodávky HSV</t>
  </si>
  <si>
    <t xml:space="preserve">    9 - Ostatní konstrukce a práce, bourání</t>
  </si>
  <si>
    <t>PSV - Práce a dodávky PSV</t>
  </si>
  <si>
    <t xml:space="preserve">    783 - Dokončovací práce - nátěry</t>
  </si>
  <si>
    <t>VRN - Vedlejší rozpočtové náklady</t>
  </si>
  <si>
    <t xml:space="preserve">    VRN3 - Zařízení staveniště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</si>
  <si>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</si>
  <si>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</si>
  <si>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</si>
  <si>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</si>
  <si>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</si>
  <si>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</si>
  <si>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</si>
  <si>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</si>
  <si>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Náklady soupisu celkem</t>
  </si>
  <si>
    <t>D</t>
  </si>
  <si>
    <t>6</t>
  </si>
  <si>
    <t xml:space="preserve">Úpravy povrchů, podlahy a osazování výplní   </t>
  </si>
  <si>
    <t>1</t>
  </si>
  <si>
    <t>K</t>
  </si>
  <si>
    <t>629991011</t>
  </si>
  <si>
    <t>Zakrytí výplní otvorů a svislých ploch, včetně parapetů fólií přilepenou lepící páskou</t>
  </si>
  <si>
    <t>m2</t>
  </si>
  <si>
    <t>VV</t>
  </si>
  <si>
    <t>okna , pohled západní</t>
  </si>
  <si>
    <t xml:space="preserve">(2,1*1,6)*16"OK3   </t>
  </si>
  <si>
    <t xml:space="preserve">(1,8*1,6)*16 "OK4   </t>
  </si>
  <si>
    <t xml:space="preserve">(1,5*1,6)*8 "OK5 </t>
  </si>
  <si>
    <t>(3,60*2,60)*16 "lodžie</t>
  </si>
  <si>
    <t>okna, pohled východní</t>
  </si>
  <si>
    <t>(1,5*1,6)*8 "OK5</t>
  </si>
  <si>
    <t>okna, pohled severní</t>
  </si>
  <si>
    <t>(1,5*1,6)*15 "OK5</t>
  </si>
  <si>
    <t>okna, pohled jižní</t>
  </si>
  <si>
    <t xml:space="preserve">Mezisoučet   </t>
  </si>
  <si>
    <t xml:space="preserve">parapety   </t>
  </si>
  <si>
    <t xml:space="preserve">(2,1*32+1,8*32+1,5*46)*0,30   </t>
  </si>
  <si>
    <t>Mezisoučet</t>
  </si>
  <si>
    <t>Součet</t>
  </si>
  <si>
    <t>2</t>
  </si>
  <si>
    <t>644941111</t>
  </si>
  <si>
    <t>Osazování ventilačních mřížek kruhových velikosti do 100 mm</t>
  </si>
  <si>
    <t>kus</t>
  </si>
  <si>
    <t>3</t>
  </si>
  <si>
    <t>M</t>
  </si>
  <si>
    <t>56245648</t>
  </si>
  <si>
    <t>mřížka větrací kruhová plast se síťovinou 100mm</t>
  </si>
  <si>
    <t>HSV</t>
  </si>
  <si>
    <t>Práce a dodávky HSV</t>
  </si>
  <si>
    <t>9</t>
  </si>
  <si>
    <t>Ostatní konstrukce a práce, bourání</t>
  </si>
  <si>
    <t>4</t>
  </si>
  <si>
    <t>945412113</t>
  </si>
  <si>
    <t>Teleskopická hydraulická montážní plošina výška zdvihu do 32 m</t>
  </si>
  <si>
    <t>den</t>
  </si>
  <si>
    <t>PSV</t>
  </si>
  <si>
    <t>Práce a dodávky PSV</t>
  </si>
  <si>
    <t>783</t>
  </si>
  <si>
    <t>Dokončovací práce - nátěry</t>
  </si>
  <si>
    <t>5</t>
  </si>
  <si>
    <t>783801505</t>
  </si>
  <si>
    <t>Omytí omítek s odmaštěním a následným opláchnutím  před provedením nátěru</t>
  </si>
  <si>
    <t xml:space="preserve">strana západní   </t>
  </si>
  <si>
    <t xml:space="preserve">(0,11+10,725+0,11+0,11+1,8+0,11+10,2+0,11)*23,625 "plocha </t>
  </si>
  <si>
    <t xml:space="preserve">(2*1,6+2,1)*0,25*16 "ostění OK3   </t>
  </si>
  <si>
    <t xml:space="preserve">(2*1,6+1,8)*0,25*16 "ostění OK4   </t>
  </si>
  <si>
    <t xml:space="preserve">odpočet otvorů:   </t>
  </si>
  <si>
    <t xml:space="preserve">-2,0*1,5*16 "OK3   </t>
  </si>
  <si>
    <t xml:space="preserve">-1,7*1,5*16 "OK4   </t>
  </si>
  <si>
    <t xml:space="preserve">-3,6*2,6*16 "lodžie   </t>
  </si>
  <si>
    <t xml:space="preserve">strana východní   </t>
  </si>
  <si>
    <t xml:space="preserve">(0,11+21,225+0,11)*23,625 "plocha   </t>
  </si>
  <si>
    <t xml:space="preserve">strana severní   </t>
  </si>
  <si>
    <t xml:space="preserve">(0,11+7,65+0,11+1,20+1,75+4,20+0,11+7,65+0,11)*23,625 "plocha   </t>
  </si>
  <si>
    <t xml:space="preserve">(2*1,6+1,5)*0,25*23 "ostění OK5   </t>
  </si>
  <si>
    <t xml:space="preserve">-(1,40*1,50)*23 "OK5   </t>
  </si>
  <si>
    <t xml:space="preserve">-(1,2+2,8+2,0)*2,2 "vstup   </t>
  </si>
  <si>
    <t xml:space="preserve">strana jižní   </t>
  </si>
  <si>
    <t xml:space="preserve">(0,11+7,65+0,11+1,20+3,56+4,5)*23,625 "plocha   </t>
  </si>
  <si>
    <t xml:space="preserve">-(1,4*1,5)*23 "OK5   </t>
  </si>
  <si>
    <t xml:space="preserve">-(1,2+3,56+1,2)*2,20 "vstup   </t>
  </si>
  <si>
    <t xml:space="preserve">Součet   </t>
  </si>
  <si>
    <t>783823131</t>
  </si>
  <si>
    <t>1538,4</t>
  </si>
  <si>
    <t>7</t>
  </si>
  <si>
    <t>783827421</t>
  </si>
  <si>
    <t>783827429</t>
  </si>
  <si>
    <t>Příplatek k cenám dvojnásobného nátěru omítek stupně členitosti 1 a 2 za biocidní přísadu</t>
  </si>
  <si>
    <t>VRN</t>
  </si>
  <si>
    <t>Vedlejší rozpočtové náklady</t>
  </si>
  <si>
    <t>VRN3</t>
  </si>
  <si>
    <t>Zařízení staveniště</t>
  </si>
  <si>
    <t>10</t>
  </si>
  <si>
    <t>031303000</t>
  </si>
  <si>
    <t>Náklady na zábor prostranství</t>
  </si>
  <si>
    <t>ks</t>
  </si>
  <si>
    <t>11</t>
  </si>
  <si>
    <t>032002000</t>
  </si>
  <si>
    <t>Vybavení staveniště</t>
  </si>
  <si>
    <t>%</t>
  </si>
  <si>
    <t>12</t>
  </si>
  <si>
    <t>039203000</t>
  </si>
  <si>
    <t>Úprava terénu po ukončené výstavbě</t>
  </si>
  <si>
    <t>kpl</t>
  </si>
  <si>
    <t>Penetrační nátěr hladkých, tenkovrstvých zrnitých nebo štukových omítek s přídavkem fugicidu</t>
  </si>
  <si>
    <t>Krycí dvojnásobný nátěr omítek stupně členitosti 1 a 2 s přídavkem fugicidu.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</si>
</sst>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%"/>
    <numFmt numFmtId="166" formatCode="#,##0.000"/>
  </numFmts>
  <fonts count="21" x14ac:knownFonts="1">
    <font>
      <sz val="11"/>
      <color theme="1"/>
      <name val="Aptos Narrow"/>
      <family val="2"/>
      <charset val="238"/>
      <scheme val="minor"/>
    </font>
    <font>
      <b/>
      <sz val="14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7"/>
      <color rgb="FF96969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i/>
      <sz val="9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13">
    <border>
      <left/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8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4" fontId="12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Protection="1">
      <protection locked="0"/>
    </xf>
    <xf numFmtId="4" fontId="12" fillId="0" borderId="0" xfId="0" applyNumberFormat="1" applyFont="1"/>
    <xf numFmtId="0" fontId="10" fillId="0" borderId="12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vertical="center"/>
    </xf>
    <xf numFmtId="4" fontId="10" fillId="2" borderId="12" xfId="0" applyNumberFormat="1" applyFont="1" applyFill="1" applyBorder="1" applyAlignment="1" applyProtection="1">
      <alignment vertical="center"/>
      <protection locked="0"/>
    </xf>
    <xf numFmtId="4" fontId="10" fillId="0" borderId="1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166" fontId="17" fillId="0" borderId="0" xfId="0" applyNumberFormat="1" applyFont="1" applyAlignment="1">
      <alignment vertical="center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66" fontId="18" fillId="0" borderId="0" xfId="0" applyNumberFormat="1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66" fontId="19" fillId="0" borderId="0" xfId="0" applyNumberFormat="1" applyFont="1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20" fillId="0" borderId="12" xfId="0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166" fontId="20" fillId="0" borderId="12" xfId="0" applyNumberFormat="1" applyFont="1" applyBorder="1" applyAlignment="1">
      <alignment vertical="center"/>
    </xf>
    <xf numFmtId="4" fontId="20" fillId="2" borderId="12" xfId="0" applyNumberFormat="1" applyFont="1" applyFill="1" applyBorder="1" applyAlignment="1" applyProtection="1">
      <alignment vertical="center"/>
      <protection locked="0"/>
    </xf>
    <xf numFmtId="4" fontId="20" fillId="0" borderId="12" xfId="0" applyNumberFormat="1" applyFont="1" applyBorder="1" applyAlignment="1">
      <alignment vertical="center"/>
    </xf>
    <xf numFmtId="0" fontId="13" fillId="0" borderId="0" xfId="0" applyFont="1" applyAlignment="1">
      <alignment horizontal="left"/>
    </xf>
    <xf numFmtId="4" fontId="13" fillId="0" borderId="0" xfId="0" applyNumberFormat="1" applyFont="1"/>
    <xf numFmtId="166" fontId="10" fillId="2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6FFD-76CD-4D9E-9833-FC623ACB8479}">
  <dimension ref="B3:I195"/>
  <sheetViews>
    <sheetView tabSelected="1" topLeftCell="A3" workbookViewId="0">
      <selection activeCell="G148" sqref="G148"/>
    </sheetView>
  </sheetViews>
  <sheetFormatPr defaultRowHeight="14.4" x14ac:dyDescent="0.3"/>
  <cols>
    <col min="5" max="5" width="19.77734375" customWidth="1"/>
    <col min="6" max="6" width="33.109375" customWidth="1"/>
    <col min="9" max="9" width="19.88671875" customWidth="1"/>
  </cols>
  <sheetData>
    <row r="3" spans="2:9" ht="17.399999999999999" x14ac:dyDescent="0.3">
      <c r="C3" s="1" t="s">
        <v>0</v>
      </c>
    </row>
    <row r="5" spans="2:9" x14ac:dyDescent="0.3">
      <c r="B5" s="2"/>
      <c r="C5" s="3" t="s">
        <v>1</v>
      </c>
      <c r="D5" s="2"/>
      <c r="E5" s="2"/>
      <c r="F5" s="2"/>
      <c r="G5" s="2"/>
      <c r="H5" s="2"/>
      <c r="I5" s="2"/>
    </row>
    <row r="6" spans="2:9" x14ac:dyDescent="0.3">
      <c r="B6" s="2"/>
      <c r="C6" s="2"/>
      <c r="D6" s="88" t="s">
        <v>2</v>
      </c>
      <c r="E6" s="89"/>
      <c r="F6" s="89"/>
      <c r="G6" s="89"/>
      <c r="H6" s="2"/>
      <c r="I6" s="2"/>
    </row>
    <row r="7" spans="2:9" x14ac:dyDescent="0.3">
      <c r="B7" s="2"/>
      <c r="C7" s="2"/>
      <c r="D7" s="2"/>
      <c r="E7" s="2"/>
      <c r="F7" s="2"/>
      <c r="G7" s="2"/>
      <c r="H7" s="2"/>
      <c r="I7" s="2"/>
    </row>
    <row r="8" spans="2:9" x14ac:dyDescent="0.3">
      <c r="B8" s="2"/>
      <c r="C8" s="3" t="s">
        <v>3</v>
      </c>
      <c r="D8" s="2"/>
      <c r="E8" s="4" t="s">
        <v>4</v>
      </c>
      <c r="F8" s="2"/>
      <c r="G8" s="2"/>
      <c r="H8" s="3" t="s">
        <v>5</v>
      </c>
      <c r="I8" s="4" t="s">
        <v>4</v>
      </c>
    </row>
    <row r="9" spans="2:9" x14ac:dyDescent="0.3">
      <c r="B9" s="2"/>
      <c r="C9" s="3" t="s">
        <v>6</v>
      </c>
      <c r="D9" s="2"/>
      <c r="E9" s="4" t="s">
        <v>7</v>
      </c>
      <c r="F9" s="2"/>
      <c r="G9" s="2"/>
      <c r="H9" s="3" t="s">
        <v>8</v>
      </c>
      <c r="I9" s="5">
        <v>0</v>
      </c>
    </row>
    <row r="10" spans="2:9" x14ac:dyDescent="0.3">
      <c r="B10" s="2"/>
      <c r="C10" s="2"/>
      <c r="D10" s="2"/>
      <c r="E10" s="2"/>
      <c r="F10" s="2"/>
      <c r="G10" s="2"/>
      <c r="H10" s="2"/>
      <c r="I10" s="2"/>
    </row>
    <row r="11" spans="2:9" x14ac:dyDescent="0.3">
      <c r="B11" s="2"/>
      <c r="C11" s="3" t="s">
        <v>9</v>
      </c>
      <c r="D11" s="2"/>
      <c r="E11" s="2"/>
      <c r="F11" s="2"/>
      <c r="G11" s="2"/>
      <c r="H11" s="3" t="s">
        <v>10</v>
      </c>
      <c r="I11" s="4" t="s">
        <v>4</v>
      </c>
    </row>
    <row r="12" spans="2:9" x14ac:dyDescent="0.3">
      <c r="B12" s="2"/>
      <c r="C12" s="2"/>
      <c r="D12" s="4" t="s">
        <v>11</v>
      </c>
      <c r="E12" s="2"/>
      <c r="F12" s="2"/>
      <c r="G12" s="2"/>
      <c r="H12" s="3" t="s">
        <v>12</v>
      </c>
      <c r="I12" s="4" t="s">
        <v>4</v>
      </c>
    </row>
    <row r="13" spans="2:9" x14ac:dyDescent="0.3">
      <c r="B13" s="2"/>
      <c r="C13" s="2"/>
      <c r="D13" s="2"/>
      <c r="E13" s="2"/>
      <c r="F13" s="2"/>
      <c r="G13" s="2"/>
      <c r="H13" s="2"/>
      <c r="I13" s="2"/>
    </row>
    <row r="14" spans="2:9" x14ac:dyDescent="0.3">
      <c r="B14" s="2"/>
      <c r="C14" s="3" t="s">
        <v>13</v>
      </c>
      <c r="D14" s="2"/>
      <c r="E14" s="2"/>
      <c r="F14" s="2"/>
      <c r="G14" s="2"/>
      <c r="H14" s="3" t="s">
        <v>10</v>
      </c>
      <c r="I14" s="6">
        <v>0</v>
      </c>
    </row>
    <row r="15" spans="2:9" x14ac:dyDescent="0.3">
      <c r="B15" s="2"/>
      <c r="C15" s="2"/>
      <c r="D15" s="90" t="s">
        <v>13</v>
      </c>
      <c r="E15" s="91"/>
      <c r="F15" s="91"/>
      <c r="G15" s="91"/>
      <c r="H15" s="3" t="s">
        <v>12</v>
      </c>
      <c r="I15" s="6">
        <v>0</v>
      </c>
    </row>
    <row r="16" spans="2:9" x14ac:dyDescent="0.3">
      <c r="B16" s="2"/>
      <c r="C16" s="2"/>
      <c r="D16" s="2"/>
      <c r="E16" s="2"/>
      <c r="F16" s="2"/>
      <c r="G16" s="2"/>
      <c r="H16" s="2"/>
      <c r="I16" s="2"/>
    </row>
    <row r="17" spans="2:9" x14ac:dyDescent="0.3">
      <c r="B17" s="2"/>
      <c r="C17" s="3" t="s">
        <v>14</v>
      </c>
      <c r="D17" s="2"/>
      <c r="E17" s="2"/>
      <c r="F17" s="2"/>
      <c r="G17" s="2"/>
      <c r="H17" s="3" t="s">
        <v>10</v>
      </c>
      <c r="I17" s="4" t="s">
        <v>4</v>
      </c>
    </row>
    <row r="18" spans="2:9" x14ac:dyDescent="0.3">
      <c r="B18" s="2"/>
      <c r="C18" s="2"/>
      <c r="D18" s="4" t="s">
        <v>14</v>
      </c>
      <c r="E18" s="2"/>
      <c r="F18" s="2"/>
      <c r="G18" s="2"/>
      <c r="H18" s="3" t="s">
        <v>12</v>
      </c>
      <c r="I18" s="4" t="s">
        <v>4</v>
      </c>
    </row>
    <row r="19" spans="2:9" x14ac:dyDescent="0.3">
      <c r="B19" s="2"/>
      <c r="C19" s="2"/>
      <c r="D19" s="2"/>
      <c r="E19" s="2"/>
      <c r="F19" s="2"/>
      <c r="G19" s="2"/>
      <c r="H19" s="2"/>
      <c r="I19" s="2"/>
    </row>
    <row r="20" spans="2:9" x14ac:dyDescent="0.3">
      <c r="B20" s="2"/>
      <c r="C20" s="3" t="s">
        <v>15</v>
      </c>
      <c r="D20" s="2"/>
      <c r="E20" s="2"/>
      <c r="F20" s="2"/>
      <c r="G20" s="2"/>
      <c r="H20" s="3" t="s">
        <v>10</v>
      </c>
      <c r="I20" s="4" t="s">
        <v>4</v>
      </c>
    </row>
    <row r="21" spans="2:9" x14ac:dyDescent="0.3">
      <c r="B21" s="2"/>
      <c r="C21" s="2"/>
      <c r="D21" s="4" t="s">
        <v>16</v>
      </c>
      <c r="E21" s="2"/>
      <c r="F21" s="2"/>
      <c r="G21" s="2"/>
      <c r="H21" s="3" t="s">
        <v>12</v>
      </c>
      <c r="I21" s="4" t="s">
        <v>4</v>
      </c>
    </row>
    <row r="22" spans="2:9" x14ac:dyDescent="0.3">
      <c r="B22" s="2"/>
      <c r="C22" s="2"/>
      <c r="D22" s="2"/>
      <c r="E22" s="2"/>
      <c r="F22" s="2"/>
      <c r="G22" s="2"/>
      <c r="H22" s="2"/>
      <c r="I22" s="2"/>
    </row>
    <row r="23" spans="2:9" x14ac:dyDescent="0.3">
      <c r="B23" s="2"/>
      <c r="C23" s="3" t="s">
        <v>17</v>
      </c>
      <c r="D23" s="2"/>
      <c r="E23" s="2"/>
      <c r="F23" s="2"/>
      <c r="G23" s="2"/>
      <c r="H23" s="2"/>
      <c r="I23" s="2"/>
    </row>
    <row r="24" spans="2:9" x14ac:dyDescent="0.3">
      <c r="B24" s="7"/>
      <c r="C24" s="7"/>
      <c r="D24" s="92" t="s">
        <v>4</v>
      </c>
      <c r="E24" s="92"/>
      <c r="F24" s="92"/>
      <c r="G24" s="92"/>
      <c r="H24" s="7"/>
      <c r="I24" s="7"/>
    </row>
    <row r="25" spans="2:9" x14ac:dyDescent="0.3">
      <c r="B25" s="2"/>
      <c r="C25" s="2"/>
      <c r="D25" s="2"/>
      <c r="E25" s="2"/>
      <c r="F25" s="2"/>
      <c r="G25" s="2"/>
      <c r="H25" s="2"/>
      <c r="I25" s="2"/>
    </row>
    <row r="26" spans="2:9" x14ac:dyDescent="0.3">
      <c r="B26" s="2"/>
      <c r="C26" s="9"/>
      <c r="D26" s="9"/>
      <c r="E26" s="9"/>
      <c r="F26" s="9"/>
      <c r="G26" s="9"/>
      <c r="H26" s="9"/>
      <c r="I26" s="9"/>
    </row>
    <row r="27" spans="2:9" ht="15.6" x14ac:dyDescent="0.3">
      <c r="B27" s="2"/>
      <c r="C27" s="10" t="s">
        <v>18</v>
      </c>
      <c r="D27" s="2"/>
      <c r="E27" s="2"/>
      <c r="F27" s="2"/>
      <c r="G27" s="2"/>
      <c r="H27" s="2"/>
      <c r="I27" s="11">
        <f>ROUND(I118, 2)</f>
        <v>0</v>
      </c>
    </row>
    <row r="28" spans="2:9" x14ac:dyDescent="0.3">
      <c r="B28" s="2"/>
      <c r="C28" s="9"/>
      <c r="D28" s="9"/>
      <c r="E28" s="9"/>
      <c r="F28" s="9"/>
      <c r="G28" s="9"/>
      <c r="H28" s="9"/>
      <c r="I28" s="9"/>
    </row>
    <row r="29" spans="2:9" x14ac:dyDescent="0.3">
      <c r="B29" s="2"/>
      <c r="C29" s="2"/>
      <c r="D29" s="2"/>
      <c r="E29" s="12" t="s">
        <v>19</v>
      </c>
      <c r="F29" s="2"/>
      <c r="G29" s="2"/>
      <c r="H29" s="12" t="s">
        <v>20</v>
      </c>
      <c r="I29" s="12" t="s">
        <v>21</v>
      </c>
    </row>
    <row r="30" spans="2:9" x14ac:dyDescent="0.3">
      <c r="B30" s="2"/>
      <c r="C30" s="13" t="s">
        <v>22</v>
      </c>
      <c r="D30" s="3" t="s">
        <v>23</v>
      </c>
      <c r="E30" s="14">
        <f>ROUND((SUM(BD118:BD194)),  2)</f>
        <v>0</v>
      </c>
      <c r="F30" s="2"/>
      <c r="G30" s="2"/>
      <c r="H30" s="15">
        <v>0.21</v>
      </c>
      <c r="I30" s="14">
        <f>ROUND(((SUM(BD118:BD194))*H30),  2)</f>
        <v>0</v>
      </c>
    </row>
    <row r="31" spans="2:9" x14ac:dyDescent="0.3">
      <c r="B31" s="2"/>
      <c r="C31" s="2"/>
      <c r="D31" s="3" t="s">
        <v>24</v>
      </c>
      <c r="E31" s="14">
        <f>ROUND((SUM(BE118:BE194)),  2)</f>
        <v>0</v>
      </c>
      <c r="F31" s="2"/>
      <c r="G31" s="2"/>
      <c r="H31" s="15">
        <v>0.12</v>
      </c>
      <c r="I31" s="14">
        <f>ROUND(((SUM(BE118:BE194))*H31),  2)</f>
        <v>0</v>
      </c>
    </row>
    <row r="32" spans="2:9" x14ac:dyDescent="0.3">
      <c r="B32" s="2"/>
      <c r="C32" s="2"/>
      <c r="D32" s="3" t="s">
        <v>25</v>
      </c>
      <c r="E32" s="14">
        <f>ROUND((SUM(BF118:BF194)),  2)</f>
        <v>0</v>
      </c>
      <c r="F32" s="2"/>
      <c r="G32" s="2"/>
      <c r="H32" s="15">
        <v>0.21</v>
      </c>
      <c r="I32" s="14">
        <f>0</f>
        <v>0</v>
      </c>
    </row>
    <row r="33" spans="2:9" x14ac:dyDescent="0.3">
      <c r="B33" s="2"/>
      <c r="C33" s="2"/>
      <c r="D33" s="3" t="s">
        <v>26</v>
      </c>
      <c r="E33" s="14">
        <f>ROUND((SUM(BG118:BG194)),  2)</f>
        <v>0</v>
      </c>
      <c r="F33" s="2"/>
      <c r="G33" s="2"/>
      <c r="H33" s="15">
        <v>0.12</v>
      </c>
      <c r="I33" s="14">
        <f>0</f>
        <v>0</v>
      </c>
    </row>
    <row r="34" spans="2:9" x14ac:dyDescent="0.3">
      <c r="B34" s="2"/>
      <c r="C34" s="2"/>
      <c r="D34" s="3" t="s">
        <v>27</v>
      </c>
      <c r="E34" s="14">
        <f>ROUND((SUM(BH118:BH194)),  2)</f>
        <v>0</v>
      </c>
      <c r="F34" s="2"/>
      <c r="G34" s="2"/>
      <c r="H34" s="15">
        <v>0</v>
      </c>
      <c r="I34" s="14">
        <f>0</f>
        <v>0</v>
      </c>
    </row>
    <row r="35" spans="2:9" x14ac:dyDescent="0.3">
      <c r="B35" s="2"/>
      <c r="C35" s="2"/>
      <c r="D35" s="2"/>
      <c r="E35" s="2"/>
      <c r="F35" s="2"/>
      <c r="G35" s="2"/>
      <c r="H35" s="2"/>
      <c r="I35" s="2"/>
    </row>
    <row r="36" spans="2:9" ht="15.6" x14ac:dyDescent="0.3">
      <c r="B36" s="16"/>
      <c r="C36" s="17" t="s">
        <v>28</v>
      </c>
      <c r="D36" s="18"/>
      <c r="E36" s="18"/>
      <c r="F36" s="19" t="s">
        <v>29</v>
      </c>
      <c r="G36" s="20" t="s">
        <v>30</v>
      </c>
      <c r="H36" s="18"/>
      <c r="I36" s="21">
        <f>SUM(I27:I34)</f>
        <v>0</v>
      </c>
    </row>
    <row r="37" spans="2:9" x14ac:dyDescent="0.3">
      <c r="B37" s="2"/>
      <c r="C37" s="2"/>
      <c r="D37" s="2"/>
      <c r="E37" s="2"/>
      <c r="F37" s="2"/>
      <c r="G37" s="2"/>
      <c r="H37" s="2"/>
      <c r="I37" s="2"/>
    </row>
    <row r="49" spans="2:9" x14ac:dyDescent="0.3">
      <c r="B49" s="2"/>
      <c r="C49" s="22" t="s">
        <v>31</v>
      </c>
      <c r="D49" s="23"/>
      <c r="E49" s="23"/>
      <c r="F49" s="22" t="s">
        <v>32</v>
      </c>
      <c r="G49" s="23"/>
      <c r="H49" s="23"/>
      <c r="I49" s="23"/>
    </row>
    <row r="60" spans="2:9" x14ac:dyDescent="0.3">
      <c r="B60" s="2"/>
      <c r="C60" s="24" t="s">
        <v>33</v>
      </c>
      <c r="D60" s="25"/>
      <c r="E60" s="26" t="s">
        <v>34</v>
      </c>
      <c r="F60" s="24" t="s">
        <v>33</v>
      </c>
      <c r="G60" s="25"/>
      <c r="H60" s="25"/>
      <c r="I60" s="27" t="s">
        <v>34</v>
      </c>
    </row>
    <row r="64" spans="2:9" x14ac:dyDescent="0.3">
      <c r="B64" s="2"/>
      <c r="C64" s="22" t="s">
        <v>35</v>
      </c>
      <c r="D64" s="23"/>
      <c r="E64" s="23"/>
      <c r="F64" s="22" t="s">
        <v>36</v>
      </c>
      <c r="G64" s="23"/>
      <c r="H64" s="23"/>
      <c r="I64" s="23"/>
    </row>
    <row r="75" spans="2:9" x14ac:dyDescent="0.3">
      <c r="B75" s="2"/>
      <c r="C75" s="24" t="s">
        <v>33</v>
      </c>
      <c r="D75" s="25"/>
      <c r="E75" s="26" t="s">
        <v>34</v>
      </c>
      <c r="F75" s="24" t="s">
        <v>33</v>
      </c>
      <c r="G75" s="25"/>
      <c r="H75" s="25"/>
      <c r="I75" s="27" t="s">
        <v>34</v>
      </c>
    </row>
    <row r="76" spans="2:9" x14ac:dyDescent="0.3">
      <c r="B76" s="28"/>
      <c r="C76" s="28"/>
      <c r="D76" s="28"/>
      <c r="E76" s="28"/>
      <c r="F76" s="28"/>
      <c r="G76" s="28"/>
      <c r="H76" s="28"/>
      <c r="I76" s="28"/>
    </row>
    <row r="80" spans="2:9" x14ac:dyDescent="0.3">
      <c r="B80" s="29"/>
      <c r="C80" s="29"/>
      <c r="D80" s="29"/>
      <c r="E80" s="29"/>
      <c r="F80" s="29"/>
      <c r="G80" s="29"/>
      <c r="H80" s="29"/>
      <c r="I80" s="29"/>
    </row>
    <row r="81" spans="2:9" ht="17.399999999999999" x14ac:dyDescent="0.3">
      <c r="B81" s="1" t="s">
        <v>37</v>
      </c>
      <c r="C81" s="2"/>
      <c r="D81" s="2"/>
      <c r="E81" s="2"/>
      <c r="F81" s="2"/>
      <c r="G81" s="2"/>
      <c r="H81" s="2"/>
      <c r="I81" s="2"/>
    </row>
    <row r="82" spans="2:9" x14ac:dyDescent="0.3">
      <c r="B82" s="2"/>
      <c r="C82" s="2"/>
      <c r="D82" s="2"/>
      <c r="E82" s="2"/>
      <c r="F82" s="2"/>
      <c r="G82" s="2"/>
      <c r="H82" s="2"/>
      <c r="I82" s="2"/>
    </row>
    <row r="83" spans="2:9" x14ac:dyDescent="0.3">
      <c r="B83" s="3" t="s">
        <v>1</v>
      </c>
      <c r="C83" s="2"/>
      <c r="D83" s="2"/>
      <c r="E83" s="2"/>
      <c r="F83" s="2"/>
      <c r="G83" s="2"/>
      <c r="H83" s="2"/>
      <c r="I83" s="2"/>
    </row>
    <row r="84" spans="2:9" x14ac:dyDescent="0.3">
      <c r="B84" s="2"/>
      <c r="C84" s="2"/>
      <c r="D84" s="88" t="str">
        <f>D6</f>
        <v>Čištění a nátěr fasády bytového domu ul. Mládí 19</v>
      </c>
      <c r="E84" s="89"/>
      <c r="F84" s="89"/>
      <c r="G84" s="89"/>
      <c r="H84" s="2"/>
      <c r="I84" s="2"/>
    </row>
    <row r="85" spans="2:9" x14ac:dyDescent="0.3">
      <c r="B85" s="2"/>
      <c r="C85" s="2"/>
      <c r="D85" s="2"/>
      <c r="E85" s="2"/>
      <c r="F85" s="2"/>
      <c r="G85" s="2"/>
      <c r="H85" s="2"/>
      <c r="I85" s="2"/>
    </row>
    <row r="86" spans="2:9" x14ac:dyDescent="0.3">
      <c r="B86" s="3" t="s">
        <v>6</v>
      </c>
      <c r="C86" s="2"/>
      <c r="D86" s="2"/>
      <c r="E86" s="4" t="str">
        <f>E9</f>
        <v>Havířov</v>
      </c>
      <c r="F86" s="2"/>
      <c r="G86" s="2"/>
      <c r="H86" s="3" t="s">
        <v>8</v>
      </c>
      <c r="I86" s="5">
        <f>IF(I9="","",I9)</f>
        <v>0</v>
      </c>
    </row>
    <row r="87" spans="2:9" x14ac:dyDescent="0.3">
      <c r="B87" s="2"/>
      <c r="C87" s="2"/>
      <c r="D87" s="2"/>
      <c r="E87" s="2"/>
      <c r="F87" s="2"/>
      <c r="G87" s="2"/>
      <c r="H87" s="2"/>
      <c r="I87" s="2"/>
    </row>
    <row r="88" spans="2:9" x14ac:dyDescent="0.3">
      <c r="B88" s="3" t="s">
        <v>9</v>
      </c>
      <c r="C88" s="2"/>
      <c r="D88" s="2"/>
      <c r="E88" s="4" t="str">
        <f>D12</f>
        <v>SBD Havířov</v>
      </c>
      <c r="F88" s="2"/>
      <c r="G88" s="2"/>
      <c r="H88" s="3" t="s">
        <v>14</v>
      </c>
      <c r="I88" s="8" t="str">
        <f>D18</f>
        <v>Projektant:</v>
      </c>
    </row>
    <row r="89" spans="2:9" x14ac:dyDescent="0.3">
      <c r="B89" s="3" t="s">
        <v>13</v>
      </c>
      <c r="C89" s="2"/>
      <c r="D89" s="2"/>
      <c r="E89" s="4" t="str">
        <f>IF(D15="","",D15)</f>
        <v>Uchazeč:</v>
      </c>
      <c r="F89" s="2"/>
      <c r="G89" s="2"/>
      <c r="H89" s="3" t="s">
        <v>15</v>
      </c>
      <c r="I89" s="8" t="str">
        <f>D21</f>
        <v>Barvík Svatopluk</v>
      </c>
    </row>
    <row r="90" spans="2:9" x14ac:dyDescent="0.3">
      <c r="B90" s="2"/>
      <c r="C90" s="2"/>
      <c r="D90" s="2"/>
      <c r="E90" s="2"/>
      <c r="F90" s="2"/>
      <c r="G90" s="2"/>
      <c r="H90" s="2"/>
      <c r="I90" s="2"/>
    </row>
    <row r="91" spans="2:9" x14ac:dyDescent="0.3">
      <c r="B91" s="30" t="s">
        <v>38</v>
      </c>
      <c r="C91" s="16"/>
      <c r="D91" s="16"/>
      <c r="E91" s="16"/>
      <c r="F91" s="16"/>
      <c r="G91" s="16"/>
      <c r="H91" s="16"/>
      <c r="I91" s="31" t="s">
        <v>39</v>
      </c>
    </row>
    <row r="92" spans="2:9" x14ac:dyDescent="0.3">
      <c r="B92" s="2"/>
      <c r="C92" s="2"/>
      <c r="D92" s="2"/>
      <c r="E92" s="2"/>
      <c r="F92" s="2"/>
      <c r="G92" s="2"/>
      <c r="H92" s="2"/>
      <c r="I92" s="2"/>
    </row>
    <row r="93" spans="2:9" ht="15.6" x14ac:dyDescent="0.3">
      <c r="B93" s="32" t="s">
        <v>40</v>
      </c>
      <c r="C93" s="2"/>
      <c r="D93" s="2"/>
      <c r="E93" s="2"/>
      <c r="F93" s="2"/>
      <c r="G93" s="2"/>
      <c r="H93" s="2"/>
      <c r="I93" s="11">
        <f>I118</f>
        <v>0</v>
      </c>
    </row>
    <row r="94" spans="2:9" ht="15" x14ac:dyDescent="0.3">
      <c r="B94" s="33"/>
      <c r="C94" s="34" t="s">
        <v>41</v>
      </c>
      <c r="D94" s="35"/>
      <c r="E94" s="35"/>
      <c r="F94" s="35"/>
      <c r="G94" s="35"/>
      <c r="H94" s="35"/>
      <c r="I94" s="36">
        <f>I119</f>
        <v>0</v>
      </c>
    </row>
    <row r="95" spans="2:9" ht="15" x14ac:dyDescent="0.3">
      <c r="B95" s="33"/>
      <c r="C95" s="34" t="s">
        <v>42</v>
      </c>
      <c r="D95" s="35"/>
      <c r="E95" s="35"/>
      <c r="F95" s="35"/>
      <c r="G95" s="35"/>
      <c r="H95" s="35"/>
      <c r="I95" s="36">
        <f>I142</f>
        <v>0</v>
      </c>
    </row>
    <row r="96" spans="2:9" x14ac:dyDescent="0.3">
      <c r="B96" s="37"/>
      <c r="C96" s="38" t="s">
        <v>43</v>
      </c>
      <c r="D96" s="39"/>
      <c r="E96" s="39"/>
      <c r="F96" s="39"/>
      <c r="G96" s="39"/>
      <c r="H96" s="39"/>
      <c r="I96" s="40">
        <f>I143</f>
        <v>0</v>
      </c>
    </row>
    <row r="97" spans="2:9" ht="15" x14ac:dyDescent="0.3">
      <c r="B97" s="33"/>
      <c r="C97" s="34" t="s">
        <v>44</v>
      </c>
      <c r="D97" s="35"/>
      <c r="E97" s="35"/>
      <c r="F97" s="35"/>
      <c r="G97" s="35"/>
      <c r="H97" s="35"/>
      <c r="I97" s="36">
        <f>I145</f>
        <v>0</v>
      </c>
    </row>
    <row r="98" spans="2:9" x14ac:dyDescent="0.3">
      <c r="B98" s="37"/>
      <c r="C98" s="38" t="s">
        <v>45</v>
      </c>
      <c r="D98" s="39"/>
      <c r="E98" s="39"/>
      <c r="F98" s="39"/>
      <c r="G98" s="39"/>
      <c r="H98" s="39"/>
      <c r="I98" s="40">
        <f>I146</f>
        <v>0</v>
      </c>
    </row>
    <row r="99" spans="2:9" ht="15" x14ac:dyDescent="0.3">
      <c r="B99" s="33"/>
      <c r="C99" s="34" t="s">
        <v>46</v>
      </c>
      <c r="D99" s="35"/>
      <c r="E99" s="35"/>
      <c r="F99" s="35"/>
      <c r="G99" s="35"/>
      <c r="H99" s="35"/>
      <c r="I99" s="36">
        <f>I190</f>
        <v>0</v>
      </c>
    </row>
    <row r="100" spans="2:9" x14ac:dyDescent="0.3">
      <c r="B100" s="37"/>
      <c r="C100" s="38" t="s">
        <v>47</v>
      </c>
      <c r="D100" s="39"/>
      <c r="E100" s="39"/>
      <c r="F100" s="39"/>
      <c r="G100" s="39"/>
      <c r="H100" s="39"/>
      <c r="I100" s="40">
        <f>I191</f>
        <v>0</v>
      </c>
    </row>
    <row r="101" spans="2:9" x14ac:dyDescent="0.3">
      <c r="B101" s="2"/>
      <c r="C101" s="2"/>
      <c r="D101" s="2"/>
      <c r="E101" s="2"/>
      <c r="F101" s="2"/>
      <c r="G101" s="2"/>
      <c r="H101" s="2"/>
      <c r="I101" s="2"/>
    </row>
    <row r="102" spans="2:9" x14ac:dyDescent="0.3">
      <c r="B102" s="28"/>
      <c r="C102" s="28"/>
      <c r="D102" s="28"/>
      <c r="E102" s="28"/>
      <c r="F102" s="28"/>
      <c r="G102" s="28"/>
      <c r="H102" s="28"/>
      <c r="I102" s="28"/>
    </row>
    <row r="106" spans="2:9" x14ac:dyDescent="0.3">
      <c r="B106" s="29"/>
      <c r="C106" s="29"/>
      <c r="D106" s="29"/>
      <c r="E106" s="29"/>
      <c r="F106" s="29"/>
      <c r="G106" s="29"/>
      <c r="H106" s="29"/>
      <c r="I106" s="29"/>
    </row>
    <row r="107" spans="2:9" ht="17.399999999999999" x14ac:dyDescent="0.3">
      <c r="B107" s="1" t="s">
        <v>48</v>
      </c>
      <c r="C107" s="2"/>
      <c r="D107" s="2"/>
      <c r="E107" s="2"/>
      <c r="F107" s="2"/>
      <c r="G107" s="2"/>
      <c r="H107" s="2"/>
      <c r="I107" s="2"/>
    </row>
    <row r="108" spans="2:9" x14ac:dyDescent="0.3">
      <c r="B108" s="2"/>
      <c r="C108" s="2"/>
      <c r="D108" s="2"/>
      <c r="E108" s="2"/>
      <c r="F108" s="2"/>
      <c r="G108" s="2"/>
      <c r="H108" s="2"/>
      <c r="I108" s="2"/>
    </row>
    <row r="109" spans="2:9" x14ac:dyDescent="0.3">
      <c r="B109" s="3" t="s">
        <v>1</v>
      </c>
      <c r="C109" s="2"/>
      <c r="D109" s="2"/>
      <c r="E109" s="2"/>
      <c r="F109" s="2"/>
      <c r="G109" s="2"/>
      <c r="H109" s="2"/>
      <c r="I109" s="2"/>
    </row>
    <row r="110" spans="2:9" x14ac:dyDescent="0.3">
      <c r="B110" s="2"/>
      <c r="C110" s="2"/>
      <c r="D110" s="88" t="str">
        <f>D6</f>
        <v>Čištění a nátěr fasády bytového domu ul. Mládí 19</v>
      </c>
      <c r="E110" s="89"/>
      <c r="F110" s="89"/>
      <c r="G110" s="89"/>
      <c r="H110" s="2"/>
      <c r="I110" s="2"/>
    </row>
    <row r="111" spans="2:9" x14ac:dyDescent="0.3">
      <c r="B111" s="2"/>
      <c r="C111" s="2"/>
      <c r="D111" s="2"/>
      <c r="E111" s="2"/>
      <c r="F111" s="2"/>
      <c r="G111" s="2"/>
      <c r="H111" s="2"/>
      <c r="I111" s="2"/>
    </row>
    <row r="112" spans="2:9" x14ac:dyDescent="0.3">
      <c r="B112" s="3" t="s">
        <v>6</v>
      </c>
      <c r="C112" s="2"/>
      <c r="D112" s="2"/>
      <c r="E112" s="4" t="str">
        <f>E9</f>
        <v>Havířov</v>
      </c>
      <c r="F112" s="2"/>
      <c r="G112" s="2"/>
      <c r="H112" s="3" t="s">
        <v>8</v>
      </c>
      <c r="I112" s="5">
        <f>IF(I9="","",I9)</f>
        <v>0</v>
      </c>
    </row>
    <row r="113" spans="2:9" x14ac:dyDescent="0.3">
      <c r="B113" s="2"/>
      <c r="C113" s="2"/>
      <c r="D113" s="2"/>
      <c r="E113" s="2"/>
      <c r="F113" s="2"/>
      <c r="G113" s="2"/>
      <c r="H113" s="2"/>
      <c r="I113" s="2"/>
    </row>
    <row r="114" spans="2:9" x14ac:dyDescent="0.3">
      <c r="B114" s="3" t="s">
        <v>9</v>
      </c>
      <c r="C114" s="2"/>
      <c r="D114" s="2"/>
      <c r="E114" s="4" t="str">
        <f>D12</f>
        <v>SBD Havířov</v>
      </c>
      <c r="F114" s="2"/>
      <c r="G114" s="2"/>
      <c r="H114" s="3" t="s">
        <v>14</v>
      </c>
      <c r="I114" s="8" t="str">
        <f>D18</f>
        <v>Projektant:</v>
      </c>
    </row>
    <row r="115" spans="2:9" x14ac:dyDescent="0.3">
      <c r="B115" s="3" t="s">
        <v>13</v>
      </c>
      <c r="C115" s="2"/>
      <c r="D115" s="2"/>
      <c r="E115" s="4" t="str">
        <f>IF(D15="","",D15)</f>
        <v>Uchazeč:</v>
      </c>
      <c r="F115" s="2"/>
      <c r="G115" s="2"/>
      <c r="H115" s="3" t="s">
        <v>15</v>
      </c>
      <c r="I115" s="8" t="str">
        <f>D21</f>
        <v>Barvík Svatopluk</v>
      </c>
    </row>
    <row r="116" spans="2:9" x14ac:dyDescent="0.3">
      <c r="B116" s="2"/>
      <c r="C116" s="2"/>
      <c r="D116" s="2"/>
      <c r="E116" s="2"/>
      <c r="F116" s="2"/>
      <c r="G116" s="2"/>
      <c r="H116" s="2"/>
      <c r="I116" s="2"/>
    </row>
    <row r="117" spans="2:9" ht="22.8" x14ac:dyDescent="0.3">
      <c r="B117" s="41" t="s">
        <v>49</v>
      </c>
      <c r="C117" s="42" t="s">
        <v>50</v>
      </c>
      <c r="D117" s="42" t="s">
        <v>51</v>
      </c>
      <c r="E117" s="42" t="s">
        <v>52</v>
      </c>
      <c r="F117" s="42" t="s">
        <v>53</v>
      </c>
      <c r="G117" s="42" t="s">
        <v>54</v>
      </c>
      <c r="H117" s="42" t="s">
        <v>55</v>
      </c>
      <c r="I117" s="43" t="s">
        <v>39</v>
      </c>
    </row>
    <row r="118" spans="2:9" ht="15.6" x14ac:dyDescent="0.3">
      <c r="B118" s="44" t="s">
        <v>56</v>
      </c>
      <c r="C118" s="2"/>
      <c r="D118" s="2"/>
      <c r="E118" s="2"/>
      <c r="F118" s="2"/>
      <c r="G118" s="2"/>
      <c r="H118" s="2"/>
      <c r="I118" s="45">
        <f>BJ118</f>
        <v>0</v>
      </c>
    </row>
    <row r="119" spans="2:9" ht="15.6" x14ac:dyDescent="0.3">
      <c r="B119" s="46"/>
      <c r="C119" s="47" t="s">
        <v>57</v>
      </c>
      <c r="D119" s="48" t="s">
        <v>58</v>
      </c>
      <c r="E119" s="48" t="s">
        <v>59</v>
      </c>
      <c r="F119" s="46"/>
      <c r="G119" s="46"/>
      <c r="H119" s="49"/>
      <c r="I119" s="50">
        <f>BJ119</f>
        <v>0</v>
      </c>
    </row>
    <row r="120" spans="2:9" ht="60.6" customHeight="1" x14ac:dyDescent="0.3">
      <c r="B120" s="51" t="s">
        <v>60</v>
      </c>
      <c r="C120" s="51" t="s">
        <v>61</v>
      </c>
      <c r="D120" s="52" t="s">
        <v>62</v>
      </c>
      <c r="E120" s="53" t="s">
        <v>63</v>
      </c>
      <c r="F120" s="54" t="s">
        <v>64</v>
      </c>
      <c r="G120" s="55">
        <v>667.74</v>
      </c>
      <c r="H120" s="56"/>
      <c r="I120" s="57">
        <f>ROUND(H120*G120,2)</f>
        <v>0</v>
      </c>
    </row>
    <row r="121" spans="2:9" ht="10.050000000000001" customHeight="1" x14ac:dyDescent="0.3">
      <c r="B121" s="58"/>
      <c r="C121" s="59" t="s">
        <v>65</v>
      </c>
      <c r="D121" s="60" t="s">
        <v>4</v>
      </c>
      <c r="E121" s="61" t="s">
        <v>66</v>
      </c>
      <c r="F121" s="58"/>
      <c r="G121" s="60" t="s">
        <v>4</v>
      </c>
      <c r="H121" s="62"/>
      <c r="I121" s="58"/>
    </row>
    <row r="122" spans="2:9" ht="10.050000000000001" customHeight="1" x14ac:dyDescent="0.3">
      <c r="B122" s="63"/>
      <c r="C122" s="59" t="s">
        <v>65</v>
      </c>
      <c r="D122" s="64" t="s">
        <v>4</v>
      </c>
      <c r="E122" s="65" t="s">
        <v>67</v>
      </c>
      <c r="F122" s="63"/>
      <c r="G122" s="66">
        <v>53.76</v>
      </c>
      <c r="H122" s="67"/>
      <c r="I122" s="63"/>
    </row>
    <row r="123" spans="2:9" ht="10.050000000000001" customHeight="1" x14ac:dyDescent="0.3">
      <c r="B123" s="63"/>
      <c r="C123" s="59" t="s">
        <v>65</v>
      </c>
      <c r="D123" s="64" t="s">
        <v>4</v>
      </c>
      <c r="E123" s="65" t="s">
        <v>68</v>
      </c>
      <c r="F123" s="63"/>
      <c r="G123" s="66">
        <v>46.08</v>
      </c>
      <c r="H123" s="67"/>
      <c r="I123" s="63"/>
    </row>
    <row r="124" spans="2:9" ht="10.050000000000001" customHeight="1" x14ac:dyDescent="0.3">
      <c r="B124" s="63"/>
      <c r="C124" s="59" t="s">
        <v>65</v>
      </c>
      <c r="D124" s="64" t="s">
        <v>4</v>
      </c>
      <c r="E124" s="65" t="s">
        <v>69</v>
      </c>
      <c r="F124" s="63"/>
      <c r="G124" s="66">
        <v>19.2</v>
      </c>
      <c r="H124" s="67"/>
      <c r="I124" s="63"/>
    </row>
    <row r="125" spans="2:9" ht="10.050000000000001" customHeight="1" x14ac:dyDescent="0.3">
      <c r="B125" s="63"/>
      <c r="C125" s="59" t="s">
        <v>65</v>
      </c>
      <c r="D125" s="64" t="s">
        <v>4</v>
      </c>
      <c r="E125" s="65" t="s">
        <v>70</v>
      </c>
      <c r="F125" s="63"/>
      <c r="G125" s="66">
        <v>149.76</v>
      </c>
      <c r="H125" s="67"/>
      <c r="I125" s="63"/>
    </row>
    <row r="126" spans="2:9" ht="10.050000000000001" customHeight="1" x14ac:dyDescent="0.3">
      <c r="B126" s="58"/>
      <c r="C126" s="59" t="s">
        <v>65</v>
      </c>
      <c r="D126" s="60" t="s">
        <v>4</v>
      </c>
      <c r="E126" s="61" t="s">
        <v>71</v>
      </c>
      <c r="F126" s="58"/>
      <c r="G126" s="60" t="s">
        <v>4</v>
      </c>
      <c r="H126" s="62"/>
      <c r="I126" s="58"/>
    </row>
    <row r="127" spans="2:9" ht="10.050000000000001" customHeight="1" x14ac:dyDescent="0.3">
      <c r="B127" s="63"/>
      <c r="C127" s="59" t="s">
        <v>65</v>
      </c>
      <c r="D127" s="64" t="s">
        <v>4</v>
      </c>
      <c r="E127" s="65" t="s">
        <v>67</v>
      </c>
      <c r="F127" s="63"/>
      <c r="G127" s="66">
        <v>53.76</v>
      </c>
      <c r="H127" s="67"/>
      <c r="I127" s="63"/>
    </row>
    <row r="128" spans="2:9" ht="10.050000000000001" customHeight="1" x14ac:dyDescent="0.3">
      <c r="B128" s="63"/>
      <c r="C128" s="59" t="s">
        <v>65</v>
      </c>
      <c r="D128" s="64" t="s">
        <v>4</v>
      </c>
      <c r="E128" s="65" t="s">
        <v>68</v>
      </c>
      <c r="F128" s="63"/>
      <c r="G128" s="66">
        <v>46.08</v>
      </c>
      <c r="H128" s="67"/>
      <c r="I128" s="63"/>
    </row>
    <row r="129" spans="2:9" ht="10.050000000000001" customHeight="1" x14ac:dyDescent="0.3">
      <c r="B129" s="63"/>
      <c r="C129" s="59" t="s">
        <v>65</v>
      </c>
      <c r="D129" s="64" t="s">
        <v>4</v>
      </c>
      <c r="E129" s="65" t="s">
        <v>72</v>
      </c>
      <c r="F129" s="63"/>
      <c r="G129" s="66">
        <v>19.2</v>
      </c>
      <c r="H129" s="67"/>
      <c r="I129" s="63"/>
    </row>
    <row r="130" spans="2:9" ht="10.050000000000001" customHeight="1" x14ac:dyDescent="0.3">
      <c r="B130" s="63"/>
      <c r="C130" s="59" t="s">
        <v>65</v>
      </c>
      <c r="D130" s="64" t="s">
        <v>4</v>
      </c>
      <c r="E130" s="65" t="s">
        <v>70</v>
      </c>
      <c r="F130" s="63"/>
      <c r="G130" s="66">
        <v>149.76</v>
      </c>
      <c r="H130" s="67"/>
      <c r="I130" s="63"/>
    </row>
    <row r="131" spans="2:9" ht="10.050000000000001" customHeight="1" x14ac:dyDescent="0.3">
      <c r="B131" s="58"/>
      <c r="C131" s="59" t="s">
        <v>65</v>
      </c>
      <c r="D131" s="60" t="s">
        <v>4</v>
      </c>
      <c r="E131" s="61" t="s">
        <v>73</v>
      </c>
      <c r="F131" s="58"/>
      <c r="G131" s="60" t="s">
        <v>4</v>
      </c>
      <c r="H131" s="62"/>
      <c r="I131" s="58"/>
    </row>
    <row r="132" spans="2:9" ht="10.050000000000001" customHeight="1" x14ac:dyDescent="0.3">
      <c r="B132" s="63"/>
      <c r="C132" s="59" t="s">
        <v>65</v>
      </c>
      <c r="D132" s="64" t="s">
        <v>4</v>
      </c>
      <c r="E132" s="65" t="s">
        <v>74</v>
      </c>
      <c r="F132" s="63"/>
      <c r="G132" s="66">
        <v>36</v>
      </c>
      <c r="H132" s="67"/>
      <c r="I132" s="63"/>
    </row>
    <row r="133" spans="2:9" ht="10.050000000000001" customHeight="1" x14ac:dyDescent="0.3">
      <c r="B133" s="58"/>
      <c r="C133" s="59" t="s">
        <v>65</v>
      </c>
      <c r="D133" s="60" t="s">
        <v>4</v>
      </c>
      <c r="E133" s="61" t="s">
        <v>75</v>
      </c>
      <c r="F133" s="58"/>
      <c r="G133" s="60" t="s">
        <v>4</v>
      </c>
      <c r="H133" s="62"/>
      <c r="I133" s="58"/>
    </row>
    <row r="134" spans="2:9" ht="10.050000000000001" customHeight="1" x14ac:dyDescent="0.3">
      <c r="B134" s="63"/>
      <c r="C134" s="59" t="s">
        <v>65</v>
      </c>
      <c r="D134" s="64" t="s">
        <v>4</v>
      </c>
      <c r="E134" s="65" t="s">
        <v>74</v>
      </c>
      <c r="F134" s="63"/>
      <c r="G134" s="66">
        <v>36</v>
      </c>
      <c r="H134" s="67"/>
      <c r="I134" s="63"/>
    </row>
    <row r="135" spans="2:9" ht="10.050000000000001" customHeight="1" x14ac:dyDescent="0.3">
      <c r="B135" s="68"/>
      <c r="C135" s="59" t="s">
        <v>65</v>
      </c>
      <c r="D135" s="69" t="s">
        <v>4</v>
      </c>
      <c r="E135" s="70" t="s">
        <v>76</v>
      </c>
      <c r="F135" s="68"/>
      <c r="G135" s="71">
        <v>609.59999999999991</v>
      </c>
      <c r="H135" s="72"/>
      <c r="I135" s="68"/>
    </row>
    <row r="136" spans="2:9" ht="10.050000000000001" customHeight="1" x14ac:dyDescent="0.3">
      <c r="B136" s="58"/>
      <c r="C136" s="59" t="s">
        <v>65</v>
      </c>
      <c r="D136" s="60" t="s">
        <v>4</v>
      </c>
      <c r="E136" s="61" t="s">
        <v>77</v>
      </c>
      <c r="F136" s="58"/>
      <c r="G136" s="60" t="s">
        <v>4</v>
      </c>
      <c r="H136" s="62"/>
      <c r="I136" s="58"/>
    </row>
    <row r="137" spans="2:9" ht="10.050000000000001" customHeight="1" x14ac:dyDescent="0.3">
      <c r="B137" s="63"/>
      <c r="C137" s="59" t="s">
        <v>65</v>
      </c>
      <c r="D137" s="64" t="s">
        <v>4</v>
      </c>
      <c r="E137" s="65" t="s">
        <v>78</v>
      </c>
      <c r="F137" s="63"/>
      <c r="G137" s="66">
        <v>58.14</v>
      </c>
      <c r="H137" s="67"/>
      <c r="I137" s="63"/>
    </row>
    <row r="138" spans="2:9" x14ac:dyDescent="0.3">
      <c r="B138" s="68"/>
      <c r="C138" s="59" t="s">
        <v>65</v>
      </c>
      <c r="D138" s="69" t="s">
        <v>4</v>
      </c>
      <c r="E138" s="70" t="s">
        <v>79</v>
      </c>
      <c r="F138" s="68"/>
      <c r="G138" s="71">
        <v>58.14</v>
      </c>
      <c r="H138" s="72"/>
      <c r="I138" s="68"/>
    </row>
    <row r="139" spans="2:9" x14ac:dyDescent="0.3">
      <c r="B139" s="73"/>
      <c r="C139" s="59" t="s">
        <v>65</v>
      </c>
      <c r="D139" s="74" t="s">
        <v>4</v>
      </c>
      <c r="E139" s="75" t="s">
        <v>80</v>
      </c>
      <c r="F139" s="73"/>
      <c r="G139" s="76">
        <v>667.7399999999999</v>
      </c>
      <c r="H139" s="77"/>
      <c r="I139" s="73"/>
    </row>
    <row r="140" spans="2:9" ht="41.4" customHeight="1" x14ac:dyDescent="0.3">
      <c r="B140" s="51" t="s">
        <v>81</v>
      </c>
      <c r="C140" s="51" t="s">
        <v>61</v>
      </c>
      <c r="D140" s="52" t="s">
        <v>82</v>
      </c>
      <c r="E140" s="53" t="s">
        <v>83</v>
      </c>
      <c r="F140" s="54" t="s">
        <v>84</v>
      </c>
      <c r="G140" s="55">
        <v>64</v>
      </c>
      <c r="H140" s="56"/>
      <c r="I140" s="57">
        <f>ROUND(H140*G140,2)</f>
        <v>0</v>
      </c>
    </row>
    <row r="141" spans="2:9" ht="37.200000000000003" customHeight="1" x14ac:dyDescent="0.3">
      <c r="B141" s="78" t="s">
        <v>85</v>
      </c>
      <c r="C141" s="78" t="s">
        <v>86</v>
      </c>
      <c r="D141" s="79" t="s">
        <v>87</v>
      </c>
      <c r="E141" s="80" t="s">
        <v>88</v>
      </c>
      <c r="F141" s="81" t="s">
        <v>84</v>
      </c>
      <c r="G141" s="82">
        <v>64</v>
      </c>
      <c r="H141" s="83"/>
      <c r="I141" s="84">
        <f>ROUND(H141*G141,2)</f>
        <v>0</v>
      </c>
    </row>
    <row r="142" spans="2:9" ht="15.6" x14ac:dyDescent="0.3">
      <c r="B142" s="46"/>
      <c r="C142" s="47" t="s">
        <v>57</v>
      </c>
      <c r="D142" s="48" t="s">
        <v>89</v>
      </c>
      <c r="E142" s="48" t="s">
        <v>90</v>
      </c>
      <c r="F142" s="46"/>
      <c r="G142" s="46"/>
      <c r="H142" s="49"/>
      <c r="I142" s="50">
        <f>BJ142</f>
        <v>0</v>
      </c>
    </row>
    <row r="143" spans="2:9" x14ac:dyDescent="0.3">
      <c r="B143" s="46"/>
      <c r="C143" s="47" t="s">
        <v>57</v>
      </c>
      <c r="D143" s="85" t="s">
        <v>91</v>
      </c>
      <c r="E143" s="85" t="s">
        <v>92</v>
      </c>
      <c r="F143" s="46"/>
      <c r="G143" s="46"/>
      <c r="H143" s="49"/>
      <c r="I143" s="86">
        <f>BJ143</f>
        <v>0</v>
      </c>
    </row>
    <row r="144" spans="2:9" ht="46.2" customHeight="1" x14ac:dyDescent="0.3">
      <c r="B144" s="51" t="s">
        <v>93</v>
      </c>
      <c r="C144" s="51" t="s">
        <v>61</v>
      </c>
      <c r="D144" s="52" t="s">
        <v>94</v>
      </c>
      <c r="E144" s="53" t="s">
        <v>95</v>
      </c>
      <c r="F144" s="54" t="s">
        <v>96</v>
      </c>
      <c r="G144" s="55">
        <v>32</v>
      </c>
      <c r="H144" s="56"/>
      <c r="I144" s="57">
        <f>ROUND(H144*G144,2)</f>
        <v>0</v>
      </c>
    </row>
    <row r="145" spans="2:9" ht="15.6" x14ac:dyDescent="0.3">
      <c r="B145" s="46"/>
      <c r="C145" s="47" t="s">
        <v>57</v>
      </c>
      <c r="D145" s="48" t="s">
        <v>97</v>
      </c>
      <c r="E145" s="48" t="s">
        <v>98</v>
      </c>
      <c r="F145" s="46"/>
      <c r="G145" s="46"/>
      <c r="H145" s="49"/>
      <c r="I145" s="50">
        <f>BJ145</f>
        <v>0</v>
      </c>
    </row>
    <row r="146" spans="2:9" x14ac:dyDescent="0.3">
      <c r="B146" s="46"/>
      <c r="C146" s="47" t="s">
        <v>57</v>
      </c>
      <c r="D146" s="85" t="s">
        <v>99</v>
      </c>
      <c r="E146" s="85" t="s">
        <v>100</v>
      </c>
      <c r="F146" s="46"/>
      <c r="G146" s="46"/>
      <c r="H146" s="49"/>
      <c r="I146" s="86">
        <f>BJ146</f>
        <v>0</v>
      </c>
    </row>
    <row r="147" spans="2:9" ht="56.4" customHeight="1" x14ac:dyDescent="0.3">
      <c r="B147" s="51" t="s">
        <v>101</v>
      </c>
      <c r="C147" s="51" t="s">
        <v>61</v>
      </c>
      <c r="D147" s="52" t="s">
        <v>102</v>
      </c>
      <c r="E147" s="53" t="s">
        <v>103</v>
      </c>
      <c r="F147" s="54" t="s">
        <v>64</v>
      </c>
      <c r="G147" s="55">
        <v>1628</v>
      </c>
      <c r="H147" s="56"/>
      <c r="I147" s="57">
        <f>ROUND(H147*G147,2)</f>
        <v>0</v>
      </c>
    </row>
    <row r="148" spans="2:9" ht="10.050000000000001" customHeight="1" x14ac:dyDescent="0.3">
      <c r="B148" s="58"/>
      <c r="C148" s="59" t="s">
        <v>65</v>
      </c>
      <c r="D148" s="60" t="s">
        <v>4</v>
      </c>
      <c r="E148" s="61" t="s">
        <v>104</v>
      </c>
      <c r="F148" s="58"/>
      <c r="G148" s="60" t="s">
        <v>4</v>
      </c>
      <c r="H148" s="62"/>
      <c r="I148" s="58"/>
    </row>
    <row r="149" spans="2:9" ht="10.050000000000001" customHeight="1" x14ac:dyDescent="0.3">
      <c r="B149" s="63"/>
      <c r="C149" s="59" t="s">
        <v>65</v>
      </c>
      <c r="D149" s="64" t="s">
        <v>4</v>
      </c>
      <c r="E149" s="65" t="s">
        <v>105</v>
      </c>
      <c r="F149" s="63"/>
      <c r="G149" s="66">
        <v>549.87199999999996</v>
      </c>
      <c r="H149" s="67"/>
      <c r="I149" s="63"/>
    </row>
    <row r="150" spans="2:9" ht="10.050000000000001" customHeight="1" x14ac:dyDescent="0.3">
      <c r="B150" s="63"/>
      <c r="C150" s="59" t="s">
        <v>65</v>
      </c>
      <c r="D150" s="64" t="s">
        <v>4</v>
      </c>
      <c r="E150" s="65" t="s">
        <v>106</v>
      </c>
      <c r="F150" s="63"/>
      <c r="G150" s="66">
        <v>21.2</v>
      </c>
      <c r="H150" s="67"/>
      <c r="I150" s="63"/>
    </row>
    <row r="151" spans="2:9" ht="10.050000000000001" customHeight="1" x14ac:dyDescent="0.3">
      <c r="B151" s="63"/>
      <c r="C151" s="59" t="s">
        <v>65</v>
      </c>
      <c r="D151" s="64" t="s">
        <v>4</v>
      </c>
      <c r="E151" s="65" t="s">
        <v>107</v>
      </c>
      <c r="F151" s="63"/>
      <c r="G151" s="66">
        <v>20</v>
      </c>
      <c r="H151" s="67"/>
      <c r="I151" s="63"/>
    </row>
    <row r="152" spans="2:9" ht="10.050000000000001" customHeight="1" x14ac:dyDescent="0.3">
      <c r="B152" s="68"/>
      <c r="C152" s="59" t="s">
        <v>65</v>
      </c>
      <c r="D152" s="69" t="s">
        <v>4</v>
      </c>
      <c r="E152" s="70" t="s">
        <v>76</v>
      </c>
      <c r="F152" s="68"/>
      <c r="G152" s="71">
        <v>591.072</v>
      </c>
      <c r="H152" s="72"/>
      <c r="I152" s="68"/>
    </row>
    <row r="153" spans="2:9" ht="10.050000000000001" customHeight="1" x14ac:dyDescent="0.3">
      <c r="B153" s="58"/>
      <c r="C153" s="59" t="s">
        <v>65</v>
      </c>
      <c r="D153" s="60" t="s">
        <v>4</v>
      </c>
      <c r="E153" s="61" t="s">
        <v>108</v>
      </c>
      <c r="F153" s="58"/>
      <c r="G153" s="60" t="s">
        <v>4</v>
      </c>
      <c r="H153" s="62"/>
      <c r="I153" s="58"/>
    </row>
    <row r="154" spans="2:9" ht="10.050000000000001" customHeight="1" x14ac:dyDescent="0.3">
      <c r="B154" s="63"/>
      <c r="C154" s="59" t="s">
        <v>65</v>
      </c>
      <c r="D154" s="64" t="s">
        <v>4</v>
      </c>
      <c r="E154" s="65" t="s">
        <v>109</v>
      </c>
      <c r="F154" s="63"/>
      <c r="G154" s="66">
        <v>-48</v>
      </c>
      <c r="H154" s="67"/>
      <c r="I154" s="63"/>
    </row>
    <row r="155" spans="2:9" ht="10.050000000000001" customHeight="1" x14ac:dyDescent="0.3">
      <c r="B155" s="63"/>
      <c r="C155" s="59" t="s">
        <v>65</v>
      </c>
      <c r="D155" s="64" t="s">
        <v>4</v>
      </c>
      <c r="E155" s="65" t="s">
        <v>110</v>
      </c>
      <c r="F155" s="63"/>
      <c r="G155" s="66">
        <v>-40.799999999999997</v>
      </c>
      <c r="H155" s="67"/>
      <c r="I155" s="63"/>
    </row>
    <row r="156" spans="2:9" ht="10.050000000000001" customHeight="1" x14ac:dyDescent="0.3">
      <c r="B156" s="63"/>
      <c r="C156" s="59" t="s">
        <v>65</v>
      </c>
      <c r="D156" s="64" t="s">
        <v>4</v>
      </c>
      <c r="E156" s="65" t="s">
        <v>111</v>
      </c>
      <c r="F156" s="63"/>
      <c r="G156" s="66">
        <v>-149.76</v>
      </c>
      <c r="H156" s="67"/>
      <c r="I156" s="63"/>
    </row>
    <row r="157" spans="2:9" ht="10.050000000000001" customHeight="1" x14ac:dyDescent="0.3">
      <c r="B157" s="68"/>
      <c r="C157" s="59" t="s">
        <v>65</v>
      </c>
      <c r="D157" s="69" t="s">
        <v>4</v>
      </c>
      <c r="E157" s="70" t="s">
        <v>76</v>
      </c>
      <c r="F157" s="68"/>
      <c r="G157" s="71">
        <v>-238.56</v>
      </c>
      <c r="H157" s="72"/>
      <c r="I157" s="68"/>
    </row>
    <row r="158" spans="2:9" ht="10.050000000000001" customHeight="1" x14ac:dyDescent="0.3">
      <c r="B158" s="58"/>
      <c r="C158" s="59" t="s">
        <v>65</v>
      </c>
      <c r="D158" s="60" t="s">
        <v>4</v>
      </c>
      <c r="E158" s="61" t="s">
        <v>112</v>
      </c>
      <c r="F158" s="58"/>
      <c r="G158" s="60" t="s">
        <v>4</v>
      </c>
      <c r="H158" s="62"/>
      <c r="I158" s="58"/>
    </row>
    <row r="159" spans="2:9" ht="10.050000000000001" customHeight="1" x14ac:dyDescent="0.3">
      <c r="B159" s="63"/>
      <c r="C159" s="59" t="s">
        <v>65</v>
      </c>
      <c r="D159" s="64" t="s">
        <v>4</v>
      </c>
      <c r="E159" s="65" t="s">
        <v>113</v>
      </c>
      <c r="F159" s="63"/>
      <c r="G159" s="66">
        <v>506.63799999999998</v>
      </c>
      <c r="H159" s="67"/>
      <c r="I159" s="63"/>
    </row>
    <row r="160" spans="2:9" ht="10.050000000000001" customHeight="1" x14ac:dyDescent="0.3">
      <c r="B160" s="63"/>
      <c r="C160" s="59" t="s">
        <v>65</v>
      </c>
      <c r="D160" s="64" t="s">
        <v>4</v>
      </c>
      <c r="E160" s="65" t="s">
        <v>106</v>
      </c>
      <c r="F160" s="63"/>
      <c r="G160" s="66">
        <v>21.2</v>
      </c>
      <c r="H160" s="67"/>
      <c r="I160" s="63"/>
    </row>
    <row r="161" spans="2:9" ht="10.050000000000001" customHeight="1" x14ac:dyDescent="0.3">
      <c r="B161" s="63"/>
      <c r="C161" s="59" t="s">
        <v>65</v>
      </c>
      <c r="D161" s="64" t="s">
        <v>4</v>
      </c>
      <c r="E161" s="65" t="s">
        <v>107</v>
      </c>
      <c r="F161" s="63"/>
      <c r="G161" s="66">
        <v>20</v>
      </c>
      <c r="H161" s="67"/>
      <c r="I161" s="63"/>
    </row>
    <row r="162" spans="2:9" ht="10.050000000000001" customHeight="1" x14ac:dyDescent="0.3">
      <c r="B162" s="68"/>
      <c r="C162" s="59" t="s">
        <v>65</v>
      </c>
      <c r="D162" s="69" t="s">
        <v>4</v>
      </c>
      <c r="E162" s="70" t="s">
        <v>76</v>
      </c>
      <c r="F162" s="68"/>
      <c r="G162" s="71">
        <v>547.83799999999997</v>
      </c>
      <c r="H162" s="72"/>
      <c r="I162" s="68"/>
    </row>
    <row r="163" spans="2:9" ht="10.050000000000001" customHeight="1" x14ac:dyDescent="0.3">
      <c r="B163" s="58"/>
      <c r="C163" s="59" t="s">
        <v>65</v>
      </c>
      <c r="D163" s="60" t="s">
        <v>4</v>
      </c>
      <c r="E163" s="61" t="s">
        <v>108</v>
      </c>
      <c r="F163" s="58"/>
      <c r="G163" s="60" t="s">
        <v>4</v>
      </c>
      <c r="H163" s="62"/>
      <c r="I163" s="58"/>
    </row>
    <row r="164" spans="2:9" ht="10.050000000000001" customHeight="1" x14ac:dyDescent="0.3">
      <c r="B164" s="63"/>
      <c r="C164" s="59" t="s">
        <v>65</v>
      </c>
      <c r="D164" s="64" t="s">
        <v>4</v>
      </c>
      <c r="E164" s="65" t="s">
        <v>109</v>
      </c>
      <c r="F164" s="63"/>
      <c r="G164" s="66">
        <v>-48</v>
      </c>
      <c r="H164" s="67"/>
      <c r="I164" s="63"/>
    </row>
    <row r="165" spans="2:9" ht="10.050000000000001" customHeight="1" x14ac:dyDescent="0.3">
      <c r="B165" s="63"/>
      <c r="C165" s="59" t="s">
        <v>65</v>
      </c>
      <c r="D165" s="64" t="s">
        <v>4</v>
      </c>
      <c r="E165" s="65" t="s">
        <v>110</v>
      </c>
      <c r="F165" s="63"/>
      <c r="G165" s="66">
        <v>-40.799999999999997</v>
      </c>
      <c r="H165" s="67"/>
      <c r="I165" s="63"/>
    </row>
    <row r="166" spans="2:9" ht="10.050000000000001" customHeight="1" x14ac:dyDescent="0.3">
      <c r="B166" s="63"/>
      <c r="C166" s="59" t="s">
        <v>65</v>
      </c>
      <c r="D166" s="64" t="s">
        <v>4</v>
      </c>
      <c r="E166" s="65" t="s">
        <v>111</v>
      </c>
      <c r="F166" s="63"/>
      <c r="G166" s="66">
        <v>-149.76</v>
      </c>
      <c r="H166" s="67"/>
      <c r="I166" s="63"/>
    </row>
    <row r="167" spans="2:9" ht="10.050000000000001" customHeight="1" x14ac:dyDescent="0.3">
      <c r="B167" s="68"/>
      <c r="C167" s="59" t="s">
        <v>65</v>
      </c>
      <c r="D167" s="69" t="s">
        <v>4</v>
      </c>
      <c r="E167" s="70" t="s">
        <v>76</v>
      </c>
      <c r="F167" s="68"/>
      <c r="G167" s="71">
        <v>-238.56</v>
      </c>
      <c r="H167" s="72"/>
      <c r="I167" s="68"/>
    </row>
    <row r="168" spans="2:9" ht="10.050000000000001" customHeight="1" x14ac:dyDescent="0.3">
      <c r="B168" s="58"/>
      <c r="C168" s="59" t="s">
        <v>65</v>
      </c>
      <c r="D168" s="60" t="s">
        <v>4</v>
      </c>
      <c r="E168" s="61" t="s">
        <v>114</v>
      </c>
      <c r="F168" s="58"/>
      <c r="G168" s="60" t="s">
        <v>4</v>
      </c>
      <c r="H168" s="62"/>
      <c r="I168" s="58"/>
    </row>
    <row r="169" spans="2:9" ht="10.050000000000001" customHeight="1" x14ac:dyDescent="0.3">
      <c r="B169" s="63"/>
      <c r="C169" s="59" t="s">
        <v>65</v>
      </c>
      <c r="D169" s="64" t="s">
        <v>4</v>
      </c>
      <c r="E169" s="65" t="s">
        <v>115</v>
      </c>
      <c r="F169" s="63"/>
      <c r="G169" s="66">
        <v>540.77599999999995</v>
      </c>
      <c r="H169" s="67"/>
      <c r="I169" s="63"/>
    </row>
    <row r="170" spans="2:9" ht="10.050000000000001" customHeight="1" x14ac:dyDescent="0.3">
      <c r="B170" s="63"/>
      <c r="C170" s="59" t="s">
        <v>65</v>
      </c>
      <c r="D170" s="64" t="s">
        <v>4</v>
      </c>
      <c r="E170" s="65" t="s">
        <v>116</v>
      </c>
      <c r="F170" s="63"/>
      <c r="G170" s="66">
        <v>27.024999999999999</v>
      </c>
      <c r="H170" s="67"/>
      <c r="I170" s="63"/>
    </row>
    <row r="171" spans="2:9" ht="10.050000000000001" customHeight="1" x14ac:dyDescent="0.3">
      <c r="B171" s="68"/>
      <c r="C171" s="59" t="s">
        <v>65</v>
      </c>
      <c r="D171" s="69" t="s">
        <v>4</v>
      </c>
      <c r="E171" s="70" t="s">
        <v>76</v>
      </c>
      <c r="F171" s="68"/>
      <c r="G171" s="71">
        <v>567.80099999999993</v>
      </c>
      <c r="H171" s="72"/>
      <c r="I171" s="68"/>
    </row>
    <row r="172" spans="2:9" ht="10.050000000000001" customHeight="1" x14ac:dyDescent="0.3">
      <c r="B172" s="58"/>
      <c r="C172" s="59" t="s">
        <v>65</v>
      </c>
      <c r="D172" s="60" t="s">
        <v>4</v>
      </c>
      <c r="E172" s="61" t="s">
        <v>108</v>
      </c>
      <c r="F172" s="58"/>
      <c r="G172" s="60" t="s">
        <v>4</v>
      </c>
      <c r="H172" s="62"/>
      <c r="I172" s="58"/>
    </row>
    <row r="173" spans="2:9" ht="10.050000000000001" customHeight="1" x14ac:dyDescent="0.3">
      <c r="B173" s="63"/>
      <c r="C173" s="59" t="s">
        <v>65</v>
      </c>
      <c r="D173" s="64" t="s">
        <v>4</v>
      </c>
      <c r="E173" s="65" t="s">
        <v>117</v>
      </c>
      <c r="F173" s="63"/>
      <c r="G173" s="66">
        <v>-48.3</v>
      </c>
      <c r="H173" s="67"/>
      <c r="I173" s="63"/>
    </row>
    <row r="174" spans="2:9" ht="10.050000000000001" customHeight="1" x14ac:dyDescent="0.3">
      <c r="B174" s="63"/>
      <c r="C174" s="59" t="s">
        <v>65</v>
      </c>
      <c r="D174" s="64" t="s">
        <v>4</v>
      </c>
      <c r="E174" s="65" t="s">
        <v>118</v>
      </c>
      <c r="F174" s="63"/>
      <c r="G174" s="66">
        <v>-13.2</v>
      </c>
      <c r="H174" s="67"/>
      <c r="I174" s="63"/>
    </row>
    <row r="175" spans="2:9" ht="10.050000000000001" customHeight="1" x14ac:dyDescent="0.3">
      <c r="B175" s="68"/>
      <c r="C175" s="59" t="s">
        <v>65</v>
      </c>
      <c r="D175" s="69" t="s">
        <v>4</v>
      </c>
      <c r="E175" s="70" t="s">
        <v>76</v>
      </c>
      <c r="F175" s="68"/>
      <c r="G175" s="71">
        <v>-61.5</v>
      </c>
      <c r="H175" s="72"/>
      <c r="I175" s="68"/>
    </row>
    <row r="176" spans="2:9" ht="10.050000000000001" customHeight="1" x14ac:dyDescent="0.3">
      <c r="B176" s="58"/>
      <c r="C176" s="59" t="s">
        <v>65</v>
      </c>
      <c r="D176" s="60" t="s">
        <v>4</v>
      </c>
      <c r="E176" s="61" t="s">
        <v>119</v>
      </c>
      <c r="F176" s="58"/>
      <c r="G176" s="60" t="s">
        <v>4</v>
      </c>
      <c r="H176" s="62"/>
      <c r="I176" s="58"/>
    </row>
    <row r="177" spans="2:9" ht="10.050000000000001" customHeight="1" x14ac:dyDescent="0.3">
      <c r="B177" s="63"/>
      <c r="C177" s="59" t="s">
        <v>65</v>
      </c>
      <c r="D177" s="64" t="s">
        <v>4</v>
      </c>
      <c r="E177" s="65" t="s">
        <v>120</v>
      </c>
      <c r="F177" s="63"/>
      <c r="G177" s="66">
        <v>404.69600000000003</v>
      </c>
      <c r="H177" s="67"/>
      <c r="I177" s="63"/>
    </row>
    <row r="178" spans="2:9" ht="10.050000000000001" customHeight="1" x14ac:dyDescent="0.3">
      <c r="B178" s="63"/>
      <c r="C178" s="59" t="s">
        <v>65</v>
      </c>
      <c r="D178" s="64" t="s">
        <v>4</v>
      </c>
      <c r="E178" s="65" t="s">
        <v>116</v>
      </c>
      <c r="F178" s="63"/>
      <c r="G178" s="66">
        <v>27.024999999999999</v>
      </c>
      <c r="H178" s="67"/>
      <c r="I178" s="63"/>
    </row>
    <row r="179" spans="2:9" ht="10.050000000000001" customHeight="1" x14ac:dyDescent="0.3">
      <c r="B179" s="68"/>
      <c r="C179" s="59" t="s">
        <v>65</v>
      </c>
      <c r="D179" s="69" t="s">
        <v>4</v>
      </c>
      <c r="E179" s="70" t="s">
        <v>76</v>
      </c>
      <c r="F179" s="68"/>
      <c r="G179" s="71">
        <v>431.721</v>
      </c>
      <c r="H179" s="72"/>
      <c r="I179" s="68"/>
    </row>
    <row r="180" spans="2:9" ht="10.050000000000001" customHeight="1" x14ac:dyDescent="0.3">
      <c r="B180" s="58"/>
      <c r="C180" s="59" t="s">
        <v>65</v>
      </c>
      <c r="D180" s="60" t="s">
        <v>4</v>
      </c>
      <c r="E180" s="61" t="s">
        <v>108</v>
      </c>
      <c r="F180" s="58"/>
      <c r="G180" s="60" t="s">
        <v>4</v>
      </c>
      <c r="H180" s="62"/>
      <c r="I180" s="58"/>
    </row>
    <row r="181" spans="2:9" ht="10.050000000000001" customHeight="1" x14ac:dyDescent="0.3">
      <c r="B181" s="63"/>
      <c r="C181" s="59" t="s">
        <v>65</v>
      </c>
      <c r="D181" s="64" t="s">
        <v>4</v>
      </c>
      <c r="E181" s="65" t="s">
        <v>121</v>
      </c>
      <c r="F181" s="63"/>
      <c r="G181" s="66">
        <v>-48.3</v>
      </c>
      <c r="H181" s="67"/>
      <c r="I181" s="63"/>
    </row>
    <row r="182" spans="2:9" ht="10.050000000000001" customHeight="1" x14ac:dyDescent="0.3">
      <c r="B182" s="63"/>
      <c r="C182" s="59" t="s">
        <v>65</v>
      </c>
      <c r="D182" s="64" t="s">
        <v>4</v>
      </c>
      <c r="E182" s="65" t="s">
        <v>122</v>
      </c>
      <c r="F182" s="63"/>
      <c r="G182" s="66">
        <v>-13.112</v>
      </c>
      <c r="H182" s="67"/>
      <c r="I182" s="63"/>
    </row>
    <row r="183" spans="2:9" ht="10.050000000000001" customHeight="1" x14ac:dyDescent="0.3">
      <c r="B183" s="68"/>
      <c r="C183" s="59" t="s">
        <v>65</v>
      </c>
      <c r="D183" s="69" t="s">
        <v>4</v>
      </c>
      <c r="E183" s="70" t="s">
        <v>76</v>
      </c>
      <c r="F183" s="68"/>
      <c r="G183" s="71">
        <v>-61.411999999999999</v>
      </c>
      <c r="H183" s="72"/>
      <c r="I183" s="68"/>
    </row>
    <row r="184" spans="2:9" ht="10.050000000000001" customHeight="1" x14ac:dyDescent="0.3">
      <c r="B184" s="73"/>
      <c r="C184" s="59" t="s">
        <v>65</v>
      </c>
      <c r="D184" s="74" t="s">
        <v>4</v>
      </c>
      <c r="E184" s="75" t="s">
        <v>123</v>
      </c>
      <c r="F184" s="73"/>
      <c r="G184" s="55">
        <v>1628</v>
      </c>
      <c r="H184" s="77"/>
      <c r="I184" s="73"/>
    </row>
    <row r="185" spans="2:9" ht="57" x14ac:dyDescent="0.3">
      <c r="B185" s="51" t="s">
        <v>58</v>
      </c>
      <c r="C185" s="51" t="s">
        <v>61</v>
      </c>
      <c r="D185" s="52" t="s">
        <v>124</v>
      </c>
      <c r="E185" s="53" t="s">
        <v>146</v>
      </c>
      <c r="F185" s="54" t="s">
        <v>64</v>
      </c>
      <c r="H185" s="56"/>
      <c r="I185" s="57">
        <f>ROUND(H185*G184,2)</f>
        <v>0</v>
      </c>
    </row>
    <row r="186" spans="2:9" x14ac:dyDescent="0.3">
      <c r="B186" s="63"/>
      <c r="C186" s="59" t="s">
        <v>65</v>
      </c>
      <c r="D186" s="64" t="s">
        <v>4</v>
      </c>
      <c r="E186" s="65" t="s">
        <v>125</v>
      </c>
      <c r="F186" s="63"/>
      <c r="G186" s="66">
        <v>1628</v>
      </c>
      <c r="H186" s="67"/>
      <c r="I186" s="63"/>
    </row>
    <row r="187" spans="2:9" ht="34.200000000000003" x14ac:dyDescent="0.3">
      <c r="B187" s="51" t="s">
        <v>126</v>
      </c>
      <c r="C187" s="51" t="s">
        <v>61</v>
      </c>
      <c r="D187" s="52" t="s">
        <v>127</v>
      </c>
      <c r="E187" s="53" t="s">
        <v>147</v>
      </c>
      <c r="F187" s="54" t="s">
        <v>64</v>
      </c>
      <c r="G187" s="55">
        <v>1628</v>
      </c>
      <c r="H187" s="56"/>
      <c r="I187" s="57">
        <f>ROUND(H187*G187,2)</f>
        <v>0</v>
      </c>
    </row>
    <row r="188" spans="2:9" x14ac:dyDescent="0.3">
      <c r="B188" s="63"/>
      <c r="C188" s="59" t="s">
        <v>65</v>
      </c>
      <c r="D188" s="64" t="s">
        <v>4</v>
      </c>
      <c r="E188" s="65" t="s">
        <v>125</v>
      </c>
      <c r="F188" s="63"/>
      <c r="G188" s="66">
        <v>1628</v>
      </c>
      <c r="H188" s="67"/>
      <c r="I188" s="63"/>
    </row>
    <row r="189" spans="2:9" ht="55.8" customHeight="1" x14ac:dyDescent="0.3">
      <c r="B189" s="51" t="s">
        <v>91</v>
      </c>
      <c r="C189" s="51" t="s">
        <v>61</v>
      </c>
      <c r="D189" s="52" t="s">
        <v>128</v>
      </c>
      <c r="E189" s="53" t="s">
        <v>129</v>
      </c>
      <c r="F189" s="54" t="s">
        <v>64</v>
      </c>
      <c r="G189" s="55">
        <v>1628</v>
      </c>
      <c r="H189" s="56"/>
      <c r="I189" s="57">
        <f>ROUND(H189*G189,2)</f>
        <v>0</v>
      </c>
    </row>
    <row r="190" spans="2:9" ht="15.6" x14ac:dyDescent="0.3">
      <c r="B190" s="46"/>
      <c r="C190" s="47" t="s">
        <v>57</v>
      </c>
      <c r="D190" s="48" t="s">
        <v>130</v>
      </c>
      <c r="E190" s="48" t="s">
        <v>131</v>
      </c>
      <c r="F190" s="46"/>
      <c r="G190" s="46"/>
      <c r="H190" s="49"/>
      <c r="I190" s="50">
        <f>BJ190</f>
        <v>0</v>
      </c>
    </row>
    <row r="191" spans="2:9" x14ac:dyDescent="0.3">
      <c r="B191" s="46"/>
      <c r="C191" s="47" t="s">
        <v>57</v>
      </c>
      <c r="D191" s="85" t="s">
        <v>132</v>
      </c>
      <c r="E191" s="85" t="s">
        <v>133</v>
      </c>
      <c r="F191" s="46"/>
      <c r="G191" s="46"/>
      <c r="H191" s="49"/>
      <c r="I191" s="86">
        <f>BJ191</f>
        <v>0</v>
      </c>
    </row>
    <row r="192" spans="2:9" ht="24" customHeight="1" x14ac:dyDescent="0.3">
      <c r="B192" s="51" t="s">
        <v>134</v>
      </c>
      <c r="C192" s="51" t="s">
        <v>61</v>
      </c>
      <c r="D192" s="52" t="s">
        <v>135</v>
      </c>
      <c r="E192" s="53" t="s">
        <v>136</v>
      </c>
      <c r="F192" s="54" t="s">
        <v>137</v>
      </c>
      <c r="G192" s="55">
        <v>1</v>
      </c>
      <c r="H192" s="56"/>
      <c r="I192" s="57">
        <f>ROUND(H192*G192,2)</f>
        <v>0</v>
      </c>
    </row>
    <row r="193" spans="2:9" x14ac:dyDescent="0.3">
      <c r="B193" s="51" t="s">
        <v>138</v>
      </c>
      <c r="C193" s="51" t="s">
        <v>61</v>
      </c>
      <c r="D193" s="52" t="s">
        <v>139</v>
      </c>
      <c r="E193" s="53" t="s">
        <v>140</v>
      </c>
      <c r="F193" s="54" t="s">
        <v>141</v>
      </c>
      <c r="G193" s="87"/>
      <c r="H193" s="56"/>
      <c r="I193" s="57">
        <f>ROUND(H193*G193,2)</f>
        <v>0</v>
      </c>
    </row>
    <row r="194" spans="2:9" ht="34.200000000000003" customHeight="1" x14ac:dyDescent="0.3">
      <c r="B194" s="51" t="s">
        <v>142</v>
      </c>
      <c r="C194" s="51" t="s">
        <v>61</v>
      </c>
      <c r="D194" s="52" t="s">
        <v>143</v>
      </c>
      <c r="E194" s="53" t="s">
        <v>144</v>
      </c>
      <c r="F194" s="54" t="s">
        <v>145</v>
      </c>
      <c r="G194" s="55">
        <v>1</v>
      </c>
      <c r="H194" s="56"/>
      <c r="I194" s="57">
        <f>ROUND(H194*G194,2)</f>
        <v>0</v>
      </c>
    </row>
    <row r="195" spans="2:9" x14ac:dyDescent="0.3">
      <c r="B195" s="28"/>
      <c r="C195" s="28"/>
      <c r="D195" s="28"/>
      <c r="E195" s="28"/>
      <c r="F195" s="28"/>
      <c r="G195" s="28"/>
      <c r="H195" s="28"/>
      <c r="I195" s="28"/>
    </row>
  </sheetData>
  <mergeCells count="5">
    <mergeCell ref="D6:G6"/>
    <mergeCell ref="D15:G15"/>
    <mergeCell ref="D24:G24"/>
    <mergeCell ref="D84:G84"/>
    <mergeCell ref="D110:G1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SBD Havirov</dc:creator>
  <cp:lastModifiedBy>SBD Havirov</cp:lastModifiedBy>
  <dcterms:created xsi:type="dcterms:W3CDTF">2025-09-25T08:12:59Z</dcterms:created>
  <dcterms:modified xsi:type="dcterms:W3CDTF">2025-09-25T08:59:30Z</dcterms:modified>
</cp:coreProperties>
</file>